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165" windowHeight="11640" firstSheet="1" activeTab="5"/>
  </bookViews>
  <sheets>
    <sheet name="Chiffres clés" sheetId="1" r:id="rId1"/>
    <sheet name="Key figures" sheetId="2" r:id="rId2"/>
    <sheet name="Chiffres d'affaires" sheetId="3" r:id="rId3"/>
    <sheet name="Revenues" sheetId="4" r:id="rId4"/>
    <sheet name="Compte résultats FR" sheetId="5" r:id="rId5"/>
    <sheet name="Compte résultats GB (2)" sheetId="6" r:id="rId6"/>
  </sheets>
  <definedNames>
    <definedName name="_xlnm.Print_Area" localSheetId="0">'Chiffres clés'!$A$1:$J$21</definedName>
    <definedName name="_xlnm.Print_Area" localSheetId="2">'Chiffres d''affaires'!$A$1:$G$10</definedName>
    <definedName name="_xlnm.Print_Area" localSheetId="4">'Compte résultats FR'!$A$1:$O$19</definedName>
    <definedName name="_xlnm.Print_Area" localSheetId="5">'Compte résultats GB (2)'!$A$1:$O$19</definedName>
    <definedName name="_xlnm.Print_Area" localSheetId="1">'Key figures'!$A$1:$S$21</definedName>
    <definedName name="_xlnm.Print_Area" localSheetId="3">'Revenues'!$A$1:$G$9</definedName>
  </definedNames>
  <calcPr fullCalcOnLoad="1"/>
</workbook>
</file>

<file path=xl/sharedStrings.xml><?xml version="1.0" encoding="utf-8"?>
<sst xmlns="http://schemas.openxmlformats.org/spreadsheetml/2006/main" count="101" uniqueCount="82">
  <si>
    <t xml:space="preserve"> </t>
  </si>
  <si>
    <t>En millions d'euros (sauf mention)</t>
  </si>
  <si>
    <t>2004 (1)</t>
  </si>
  <si>
    <t>Chiffre d'affaires</t>
  </si>
  <si>
    <t>Marge opérationnelle</t>
  </si>
  <si>
    <t>Résultat d'exploitation</t>
  </si>
  <si>
    <t>Résultat financier</t>
  </si>
  <si>
    <t>Part dans le résultat net de Nissan Motor</t>
  </si>
  <si>
    <t>Part dans le résultat net des autres entreprises associées</t>
  </si>
  <si>
    <t>Résultat avant impôts</t>
  </si>
  <si>
    <t>Impôts courants et différés</t>
  </si>
  <si>
    <t>Résultat net</t>
  </si>
  <si>
    <t>Résultat net - Part revenant aux minoritaires</t>
  </si>
  <si>
    <t>Résultat net - Part revenant au Groupe</t>
  </si>
  <si>
    <t>Résultat net par action en euros</t>
  </si>
  <si>
    <t>(1) A partir de 2004, les comptes consolidés sont retraités en normes IFRS.</t>
  </si>
  <si>
    <t>en millions d'euros (sauf mention)</t>
  </si>
  <si>
    <t>En % du CA</t>
  </si>
  <si>
    <t>Résultat net part du Groupe</t>
  </si>
  <si>
    <t>Investissements corporels et incorporels</t>
  </si>
  <si>
    <t>Capitaux propres</t>
  </si>
  <si>
    <t>branche</t>
  </si>
  <si>
    <t>Automobile</t>
  </si>
  <si>
    <t>Financement des ventes</t>
  </si>
  <si>
    <t>Chiffre d'affaires total</t>
  </si>
  <si>
    <t>in million of euros (unless otherwise stated)</t>
  </si>
  <si>
    <t>Division</t>
  </si>
  <si>
    <t>Sales financing</t>
  </si>
  <si>
    <t>Total Revenues</t>
  </si>
  <si>
    <t xml:space="preserve">  </t>
  </si>
  <si>
    <t>Key figures (in million of euros - unless otherwise stated)</t>
  </si>
  <si>
    <t>2004 (2)</t>
  </si>
  <si>
    <t>Revenues</t>
  </si>
  <si>
    <t>Operating marging</t>
  </si>
  <si>
    <t>in % of revenues</t>
  </si>
  <si>
    <t>2,56%</t>
  </si>
  <si>
    <t>Associated income from Nissan Motor</t>
  </si>
  <si>
    <t>Net income</t>
  </si>
  <si>
    <t>Net income - Renault share</t>
  </si>
  <si>
    <t>Net income per share (in EUR)</t>
  </si>
  <si>
    <t>NC</t>
  </si>
  <si>
    <t>Quote-part dans le résultat de Nissan Motor</t>
  </si>
  <si>
    <t>Position nette de liquidité de la branche automobile</t>
  </si>
  <si>
    <t>Variation</t>
  </si>
  <si>
    <t>Chiffre d’affaires</t>
  </si>
  <si>
    <t>Immatriculations mondiales</t>
  </si>
  <si>
    <t>Tangible and intangible investments</t>
  </si>
  <si>
    <t>Net cash position</t>
  </si>
  <si>
    <t>Shareholders' equity</t>
  </si>
  <si>
    <t>Worldwide registrations</t>
  </si>
  <si>
    <t>Operating Profit</t>
  </si>
  <si>
    <t>Operating Income</t>
  </si>
  <si>
    <t>Associated income from Nissan</t>
  </si>
  <si>
    <t>Contribution from associated companies</t>
  </si>
  <si>
    <t>Current and deffered taxes</t>
  </si>
  <si>
    <t>Pre-tax income</t>
  </si>
  <si>
    <t>Net income - non-controlling interests' share</t>
  </si>
  <si>
    <t>net incomr - parent company shareholders' share</t>
  </si>
  <si>
    <t>Earnings per share</t>
  </si>
  <si>
    <t>(1) From 2004 all figures are restated for compliance with IFRS</t>
  </si>
  <si>
    <t>Net Financial Income</t>
  </si>
  <si>
    <t>Dividende par action en euros (1)</t>
  </si>
  <si>
    <t>Capacité d'autofinancement (2)</t>
  </si>
  <si>
    <t>(2) depuis 2009, la capacité d'autofinancement n'intègre plus les dividendes des sociétés mises en équivalence.</t>
  </si>
  <si>
    <t>Dividend per share (in EUR) (1)</t>
  </si>
  <si>
    <t>Cash flow (2)</t>
  </si>
  <si>
    <t>(2) from 2009, the consolidated cash flow doesn't include the dividends from the associated companies.</t>
  </si>
  <si>
    <t>Renault - Résultats Financiers 2016</t>
  </si>
  <si>
    <t>(1) le dividende 2016 sera proposé lors de l'assemblée générale des actionnaires du 15 juin 2017</t>
  </si>
  <si>
    <t>Tableau mis à jour le 10/02/2017</t>
  </si>
  <si>
    <t>(3) depuis 2016, la position nette de liquidité et les capitaux propres intègrent AVTOVAZ</t>
  </si>
  <si>
    <t>Table updated on 02.10.2017</t>
  </si>
  <si>
    <t>(1) 2016 dividend will be proposed at the next general shareholder's meeting on 2017, June 15th</t>
  </si>
  <si>
    <t>Renault - 2016 Financial results</t>
  </si>
  <si>
    <t>(3) from 2016, Net cash position and Shareholders' equity include AVTOVAZ</t>
  </si>
  <si>
    <t>Renault - Résultats financiers 2016</t>
  </si>
  <si>
    <t>Renault - 2016 Financial Results</t>
  </si>
  <si>
    <t>Operating segment contribution to group revenues</t>
  </si>
  <si>
    <t>Contribution des secteurs opérationnels au chiffre d'affaires du groupe</t>
  </si>
  <si>
    <t>Table updated 02.10.2017</t>
  </si>
  <si>
    <t>Compte de résultats Renault  2016</t>
  </si>
  <si>
    <t>Renault Income Statement  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</si>
</sst>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#,##0\ _€"/>
    <numFmt numFmtId="168" formatCode="0.000%"/>
    <numFmt numFmtId="169" formatCode="#,##0.0\ _€"/>
    <numFmt numFmtId="170" formatCode="#,##0.00\ _€"/>
    <numFmt numFmtId="171" formatCode="0.000"/>
    <numFmt numFmtId="172" formatCode="_-* #,##0.0\ _€_-;\-* #,##0.0\ _€_-;_-* &quot;-&quot;??\ _€_-;_-@_-"/>
    <numFmt numFmtId="173" formatCode="_-* #,##0\ _€_-;\-* #,##0\ _€_-;_-* &quot;-&quot;??\ _€_-;_-@_-"/>
    <numFmt numFmtId="174" formatCode="0.0000"/>
    <numFmt numFmtId="175" formatCode="0.00000"/>
    <numFmt numFmtId="176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otted"/>
      <top>
        <color indexed="63"/>
      </top>
      <bottom style="thin"/>
    </border>
    <border>
      <left style="dash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8" fillId="34" borderId="10" xfId="0" applyFont="1" applyFill="1" applyBorder="1" applyAlignment="1">
      <alignment wrapText="1"/>
    </xf>
    <xf numFmtId="3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wrapText="1"/>
    </xf>
    <xf numFmtId="3" fontId="8" fillId="34" borderId="13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0" fillId="0" borderId="12" xfId="0" applyBorder="1" applyAlignment="1">
      <alignment wrapText="1"/>
    </xf>
    <xf numFmtId="3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Alignment="1">
      <alignment horizontal="right" wrapText="1"/>
    </xf>
    <xf numFmtId="166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33" borderId="14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8" fillId="35" borderId="12" xfId="0" applyFont="1" applyFill="1" applyBorder="1" applyAlignment="1">
      <alignment vertical="center" wrapText="1"/>
    </xf>
    <xf numFmtId="3" fontId="8" fillId="35" borderId="13" xfId="0" applyNumberFormat="1" applyFont="1" applyFill="1" applyBorder="1" applyAlignment="1">
      <alignment/>
    </xf>
    <xf numFmtId="3" fontId="8" fillId="35" borderId="16" xfId="0" applyNumberFormat="1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/>
    </xf>
    <xf numFmtId="166" fontId="8" fillId="35" borderId="11" xfId="0" applyNumberFormat="1" applyFont="1" applyFill="1" applyBorder="1" applyAlignment="1">
      <alignment/>
    </xf>
    <xf numFmtId="166" fontId="8" fillId="35" borderId="15" xfId="0" applyNumberFormat="1" applyFont="1" applyFill="1" applyBorder="1" applyAlignment="1" quotePrefix="1">
      <alignment horizontal="right"/>
    </xf>
    <xf numFmtId="0" fontId="0" fillId="0" borderId="10" xfId="0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0" fillId="0" borderId="17" xfId="0" applyBorder="1" applyAlignment="1">
      <alignment/>
    </xf>
    <xf numFmtId="0" fontId="8" fillId="34" borderId="10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6" fontId="8" fillId="0" borderId="11" xfId="0" applyNumberFormat="1" applyFont="1" applyFill="1" applyBorder="1" applyAlignment="1">
      <alignment/>
    </xf>
    <xf numFmtId="166" fontId="8" fillId="0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8" fillId="0" borderId="18" xfId="0" applyNumberFormat="1" applyFont="1" applyFill="1" applyBorder="1" applyAlignment="1">
      <alignment/>
    </xf>
    <xf numFmtId="166" fontId="8" fillId="35" borderId="11" xfId="52" applyNumberFormat="1" applyFont="1" applyFill="1" applyBorder="1" applyAlignment="1">
      <alignment/>
    </xf>
    <xf numFmtId="0" fontId="5" fillId="0" borderId="0" xfId="0" applyFont="1" applyAlignment="1">
      <alignment/>
    </xf>
    <xf numFmtId="173" fontId="0" fillId="0" borderId="0" xfId="47" applyNumberFormat="1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2" fontId="8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9525</xdr:rowOff>
    </xdr:from>
    <xdr:to>
      <xdr:col>0</xdr:col>
      <xdr:colOff>1228725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771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28575</xdr:rowOff>
    </xdr:from>
    <xdr:to>
      <xdr:col>0</xdr:col>
      <xdr:colOff>1333500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771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57150</xdr:rowOff>
    </xdr:from>
    <xdr:to>
      <xdr:col>0</xdr:col>
      <xdr:colOff>1343025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771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57150</xdr:rowOff>
    </xdr:from>
    <xdr:to>
      <xdr:col>0</xdr:col>
      <xdr:colOff>1343025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771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57150</xdr:rowOff>
    </xdr:from>
    <xdr:to>
      <xdr:col>0</xdr:col>
      <xdr:colOff>1343025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771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57150</xdr:rowOff>
    </xdr:from>
    <xdr:to>
      <xdr:col>0</xdr:col>
      <xdr:colOff>1343025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771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2">
      <selection activeCell="A22" sqref="A22"/>
    </sheetView>
  </sheetViews>
  <sheetFormatPr defaultColWidth="11.421875" defaultRowHeight="12.75"/>
  <cols>
    <col min="1" max="1" width="37.8515625" style="0" bestFit="1" customWidth="1"/>
    <col min="3" max="4" width="11.7109375" style="0" bestFit="1" customWidth="1"/>
  </cols>
  <sheetData>
    <row r="1" spans="2:7" ht="63.75" customHeight="1">
      <c r="B1" s="61" t="s">
        <v>67</v>
      </c>
      <c r="C1" s="61"/>
      <c r="D1" s="61"/>
      <c r="E1" s="61"/>
      <c r="F1" s="61"/>
      <c r="G1" s="61"/>
    </row>
    <row r="2" spans="1:7" ht="20.25">
      <c r="A2" s="23"/>
      <c r="B2" s="61"/>
      <c r="C2" s="61"/>
      <c r="D2" s="61"/>
      <c r="E2" s="61"/>
      <c r="F2" s="61"/>
      <c r="G2" s="61"/>
    </row>
    <row r="3" spans="1:11" ht="12.75">
      <c r="A3" s="2" t="s">
        <v>16</v>
      </c>
      <c r="B3" s="3">
        <v>2007</v>
      </c>
      <c r="C3" s="3">
        <v>2008</v>
      </c>
      <c r="D3" s="3">
        <v>2009</v>
      </c>
      <c r="E3" s="3">
        <v>2010</v>
      </c>
      <c r="F3" s="15">
        <v>2011</v>
      </c>
      <c r="G3" s="3">
        <v>2012</v>
      </c>
      <c r="H3" s="3">
        <v>2013</v>
      </c>
      <c r="I3" s="15">
        <v>2014</v>
      </c>
      <c r="J3" s="15">
        <v>2015</v>
      </c>
      <c r="K3" s="15">
        <v>2016</v>
      </c>
    </row>
    <row r="4" spans="1:11" ht="12.75">
      <c r="A4" s="25" t="s">
        <v>45</v>
      </c>
      <c r="B4" s="26">
        <v>2484472</v>
      </c>
      <c r="C4" s="26">
        <v>2382243</v>
      </c>
      <c r="D4" s="26">
        <v>2309188</v>
      </c>
      <c r="E4" s="26">
        <v>2627365</v>
      </c>
      <c r="F4" s="26">
        <v>2722062</v>
      </c>
      <c r="G4" s="26">
        <v>2550286</v>
      </c>
      <c r="H4" s="26">
        <v>2628208</v>
      </c>
      <c r="I4" s="26">
        <v>2712432</v>
      </c>
      <c r="J4" s="26">
        <v>2801592</v>
      </c>
      <c r="K4" s="26">
        <v>3182625</v>
      </c>
    </row>
    <row r="5" spans="1:11" ht="12.75">
      <c r="A5" s="29" t="s">
        <v>44</v>
      </c>
      <c r="B5" s="30">
        <v>40682</v>
      </c>
      <c r="C5" s="30">
        <v>37791</v>
      </c>
      <c r="D5" s="30">
        <v>33712</v>
      </c>
      <c r="E5" s="30">
        <v>38971</v>
      </c>
      <c r="F5" s="30">
        <v>42628</v>
      </c>
      <c r="G5" s="30">
        <v>41270</v>
      </c>
      <c r="H5" s="30">
        <v>40932</v>
      </c>
      <c r="I5" s="30">
        <v>41055</v>
      </c>
      <c r="J5" s="30">
        <v>45327</v>
      </c>
      <c r="K5" s="30">
        <v>51243</v>
      </c>
    </row>
    <row r="6" spans="1:11" ht="12.75">
      <c r="A6" s="29" t="s">
        <v>4</v>
      </c>
      <c r="B6" s="30">
        <v>1354</v>
      </c>
      <c r="C6" s="32">
        <v>326</v>
      </c>
      <c r="D6" s="30">
        <v>-396</v>
      </c>
      <c r="E6" s="30">
        <v>1099</v>
      </c>
      <c r="F6" s="30">
        <v>1091</v>
      </c>
      <c r="G6" s="30">
        <v>729</v>
      </c>
      <c r="H6" s="30">
        <v>1242</v>
      </c>
      <c r="I6" s="30">
        <v>1609</v>
      </c>
      <c r="J6" s="30">
        <v>2375</v>
      </c>
      <c r="K6" s="30">
        <v>3282</v>
      </c>
    </row>
    <row r="7" spans="1:11" ht="12.75">
      <c r="A7" s="33" t="s">
        <v>17</v>
      </c>
      <c r="B7" s="51">
        <f>B6/B5</f>
        <v>0.0332825328154958</v>
      </c>
      <c r="C7" s="51">
        <f>C6/C5</f>
        <v>0.00862639252732132</v>
      </c>
      <c r="D7" s="51">
        <f>D6/D5</f>
        <v>-0.01174655908875178</v>
      </c>
      <c r="E7" s="51">
        <f>E6/E5</f>
        <v>0.028200456749890943</v>
      </c>
      <c r="F7" s="51">
        <f>F6/F5</f>
        <v>0.02559350661537018</v>
      </c>
      <c r="G7" s="51">
        <v>0.018</v>
      </c>
      <c r="H7" s="51">
        <v>0.03</v>
      </c>
      <c r="I7" s="51">
        <v>0.039</v>
      </c>
      <c r="J7" s="51">
        <v>0.052</v>
      </c>
      <c r="K7" s="51">
        <v>0.064</v>
      </c>
    </row>
    <row r="8" spans="1:11" ht="12.75">
      <c r="A8" s="37" t="s">
        <v>41</v>
      </c>
      <c r="B8" s="38">
        <v>1288</v>
      </c>
      <c r="C8" s="38">
        <v>345</v>
      </c>
      <c r="D8" s="26">
        <v>-902</v>
      </c>
      <c r="E8" s="26">
        <v>1084</v>
      </c>
      <c r="F8" s="26">
        <v>1332</v>
      </c>
      <c r="G8" s="26">
        <v>1234</v>
      </c>
      <c r="H8" s="26">
        <v>1498</v>
      </c>
      <c r="I8" s="26">
        <v>1559</v>
      </c>
      <c r="J8" s="26">
        <v>1976</v>
      </c>
      <c r="K8" s="26">
        <v>1741</v>
      </c>
    </row>
    <row r="9" spans="1:11" ht="12.75">
      <c r="A9" s="40" t="s">
        <v>11</v>
      </c>
      <c r="B9" s="41">
        <v>2734</v>
      </c>
      <c r="C9" s="41">
        <v>599</v>
      </c>
      <c r="D9" s="6">
        <v>-3068</v>
      </c>
      <c r="E9" s="6">
        <v>3490</v>
      </c>
      <c r="F9" s="6">
        <v>2139</v>
      </c>
      <c r="G9" s="6">
        <v>1735</v>
      </c>
      <c r="H9" s="6">
        <v>695</v>
      </c>
      <c r="I9" s="6">
        <v>1998</v>
      </c>
      <c r="J9" s="6">
        <v>2960</v>
      </c>
      <c r="K9" s="6">
        <v>3543</v>
      </c>
    </row>
    <row r="10" spans="1:11" ht="12.75">
      <c r="A10" s="44" t="s">
        <v>18</v>
      </c>
      <c r="B10" s="26">
        <v>2669</v>
      </c>
      <c r="C10" s="26">
        <v>571</v>
      </c>
      <c r="D10" s="26">
        <v>-3125</v>
      </c>
      <c r="E10" s="26">
        <v>3420</v>
      </c>
      <c r="F10" s="26">
        <v>2092</v>
      </c>
      <c r="G10" s="26">
        <v>1772</v>
      </c>
      <c r="H10" s="26">
        <v>586</v>
      </c>
      <c r="I10" s="26">
        <v>1890</v>
      </c>
      <c r="J10" s="26">
        <v>2823</v>
      </c>
      <c r="K10" s="26">
        <v>3419</v>
      </c>
    </row>
    <row r="11" spans="1:11" ht="12.75">
      <c r="A11" s="44" t="s">
        <v>14</v>
      </c>
      <c r="B11" s="38">
        <v>10.32</v>
      </c>
      <c r="C11" s="38">
        <v>2.23</v>
      </c>
      <c r="D11" s="38">
        <v>-12.13</v>
      </c>
      <c r="E11" s="38">
        <v>12.7</v>
      </c>
      <c r="F11" s="38">
        <v>7.68</v>
      </c>
      <c r="G11" s="38">
        <v>6.51</v>
      </c>
      <c r="H11" s="38">
        <v>2.15</v>
      </c>
      <c r="I11" s="38">
        <v>6.92</v>
      </c>
      <c r="J11" s="38">
        <v>10.35</v>
      </c>
      <c r="K11" s="38">
        <v>12.57</v>
      </c>
    </row>
    <row r="12" spans="1:11" ht="12.75">
      <c r="A12" s="44" t="s">
        <v>61</v>
      </c>
      <c r="B12" s="38">
        <v>3.8</v>
      </c>
      <c r="C12" s="38">
        <v>0</v>
      </c>
      <c r="D12" s="38">
        <v>0</v>
      </c>
      <c r="E12" s="38">
        <v>0.3</v>
      </c>
      <c r="F12" s="38">
        <v>1.16</v>
      </c>
      <c r="G12" s="38">
        <v>1.72</v>
      </c>
      <c r="H12" s="38">
        <v>1.72</v>
      </c>
      <c r="I12" s="58">
        <v>1.9</v>
      </c>
      <c r="J12" s="60">
        <v>2.4</v>
      </c>
      <c r="K12" s="59" t="s">
        <v>40</v>
      </c>
    </row>
    <row r="13" spans="1:11" ht="12.75">
      <c r="A13" s="55" t="s">
        <v>62</v>
      </c>
      <c r="B13" s="38">
        <v>4746</v>
      </c>
      <c r="C13" s="38">
        <v>3297</v>
      </c>
      <c r="D13" s="38">
        <v>1715</v>
      </c>
      <c r="E13" s="38">
        <v>3183</v>
      </c>
      <c r="F13" s="38">
        <v>3069</v>
      </c>
      <c r="G13" s="38">
        <v>2719</v>
      </c>
      <c r="H13" s="38">
        <v>2914</v>
      </c>
      <c r="I13" s="38">
        <v>3138</v>
      </c>
      <c r="J13" s="38">
        <v>3484</v>
      </c>
      <c r="K13" s="38">
        <v>4362</v>
      </c>
    </row>
    <row r="14" spans="1:11" ht="12.75">
      <c r="A14" s="40" t="s">
        <v>19</v>
      </c>
      <c r="B14" s="6">
        <v>-3638</v>
      </c>
      <c r="C14" s="6">
        <v>-3493</v>
      </c>
      <c r="D14" s="6">
        <v>-2309</v>
      </c>
      <c r="E14" s="6">
        <v>-1648</v>
      </c>
      <c r="F14" s="6">
        <v>-2216</v>
      </c>
      <c r="G14" s="6">
        <v>-2685</v>
      </c>
      <c r="H14" s="6">
        <v>-2543</v>
      </c>
      <c r="I14" s="6">
        <v>-2416</v>
      </c>
      <c r="J14" s="6">
        <v>-2729</v>
      </c>
      <c r="K14" s="6">
        <v>-3047</v>
      </c>
    </row>
    <row r="15" spans="1:11" ht="25.5">
      <c r="A15" s="44" t="s">
        <v>42</v>
      </c>
      <c r="B15" s="26">
        <v>-2088</v>
      </c>
      <c r="C15" s="26">
        <v>-7944</v>
      </c>
      <c r="D15" s="26">
        <v>-5921</v>
      </c>
      <c r="E15" s="26">
        <v>-1435</v>
      </c>
      <c r="F15" s="26">
        <v>-299</v>
      </c>
      <c r="G15" s="26">
        <v>1492</v>
      </c>
      <c r="H15" s="26">
        <v>1761</v>
      </c>
      <c r="I15" s="26">
        <v>2104</v>
      </c>
      <c r="J15" s="26">
        <v>2661</v>
      </c>
      <c r="K15" s="26">
        <v>2720</v>
      </c>
    </row>
    <row r="16" spans="1:11" ht="12.75">
      <c r="A16" s="55" t="s">
        <v>20</v>
      </c>
      <c r="B16" s="26">
        <v>22069</v>
      </c>
      <c r="C16" s="26">
        <v>19416</v>
      </c>
      <c r="D16" s="26">
        <v>16472</v>
      </c>
      <c r="E16" s="26">
        <v>22757</v>
      </c>
      <c r="F16" s="26">
        <v>24567</v>
      </c>
      <c r="G16" s="26">
        <v>24547</v>
      </c>
      <c r="H16" s="26">
        <v>23214</v>
      </c>
      <c r="I16" s="26">
        <v>24898</v>
      </c>
      <c r="J16" s="26">
        <v>28474</v>
      </c>
      <c r="K16" s="26">
        <v>30895</v>
      </c>
    </row>
    <row r="18" ht="12.75">
      <c r="A18" s="57" t="s">
        <v>69</v>
      </c>
    </row>
    <row r="20" spans="1:8" ht="12.75">
      <c r="A20" s="14" t="s">
        <v>68</v>
      </c>
      <c r="H20" s="23"/>
    </row>
    <row r="21" ht="12.75">
      <c r="A21" s="14" t="s">
        <v>63</v>
      </c>
    </row>
    <row r="22" ht="12.75">
      <c r="A22" s="14" t="s">
        <v>70</v>
      </c>
    </row>
  </sheetData>
  <sheetProtection/>
  <mergeCells count="2">
    <mergeCell ref="B2:G2"/>
    <mergeCell ref="B1:G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PageLayoutView="0" workbookViewId="0" topLeftCell="A2">
      <selection activeCell="A22" sqref="A22"/>
    </sheetView>
  </sheetViews>
  <sheetFormatPr defaultColWidth="11.421875" defaultRowHeight="12.75"/>
  <cols>
    <col min="1" max="1" width="37.7109375" style="23" customWidth="1"/>
    <col min="2" max="7" width="0" style="0" hidden="1" customWidth="1"/>
    <col min="8" max="8" width="0" style="49" hidden="1" customWidth="1"/>
    <col min="9" max="9" width="14.421875" style="0" hidden="1" customWidth="1"/>
    <col min="10" max="10" width="15.57421875" style="0" hidden="1" customWidth="1"/>
    <col min="11" max="11" width="16.7109375" style="0" bestFit="1" customWidth="1"/>
  </cols>
  <sheetData>
    <row r="1" spans="2:14" ht="66.75" customHeight="1">
      <c r="B1" s="61" t="s">
        <v>73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.75">
      <c r="A2" s="23" t="s">
        <v>29</v>
      </c>
      <c r="C2" s="52"/>
      <c r="D2" s="52"/>
      <c r="E2" s="52"/>
      <c r="F2" s="52"/>
      <c r="G2" s="52"/>
      <c r="H2" s="52"/>
      <c r="I2" s="52"/>
      <c r="J2" s="52"/>
      <c r="K2" s="52" t="s">
        <v>30</v>
      </c>
      <c r="L2" s="52"/>
      <c r="M2" s="52"/>
      <c r="N2" s="52"/>
    </row>
    <row r="3" spans="1:20" ht="12.75">
      <c r="A3" s="2" t="s">
        <v>0</v>
      </c>
      <c r="B3" s="3">
        <v>2000</v>
      </c>
      <c r="C3" s="3">
        <v>2001</v>
      </c>
      <c r="D3" s="3">
        <v>2002</v>
      </c>
      <c r="E3" s="3">
        <v>2003</v>
      </c>
      <c r="F3" s="15" t="s">
        <v>31</v>
      </c>
      <c r="G3" s="3">
        <v>2005</v>
      </c>
      <c r="H3" s="24">
        <v>2006</v>
      </c>
      <c r="I3" s="3">
        <v>2005</v>
      </c>
      <c r="J3" s="3">
        <v>2006</v>
      </c>
      <c r="K3" s="15">
        <v>2007</v>
      </c>
      <c r="L3" s="15">
        <v>2008</v>
      </c>
      <c r="M3" s="15">
        <v>2009</v>
      </c>
      <c r="N3" s="15">
        <v>2010</v>
      </c>
      <c r="O3" s="15">
        <v>2011</v>
      </c>
      <c r="P3" s="15">
        <v>2012</v>
      </c>
      <c r="Q3" s="3">
        <v>2013</v>
      </c>
      <c r="R3" s="15">
        <v>2014</v>
      </c>
      <c r="S3" s="15">
        <v>2015</v>
      </c>
      <c r="T3" s="15">
        <v>2016</v>
      </c>
    </row>
    <row r="4" spans="1:20" ht="12.75">
      <c r="A4" s="25" t="s">
        <v>49</v>
      </c>
      <c r="B4" s="26">
        <v>2441801</v>
      </c>
      <c r="C4" s="26">
        <v>2413038</v>
      </c>
      <c r="D4" s="26">
        <v>2403975</v>
      </c>
      <c r="E4" s="26">
        <v>2388482</v>
      </c>
      <c r="F4" s="26">
        <v>2490337</v>
      </c>
      <c r="G4" s="26">
        <v>2534691</v>
      </c>
      <c r="H4" s="26">
        <v>2433372</v>
      </c>
      <c r="I4" s="27">
        <f>G4</f>
        <v>2534691</v>
      </c>
      <c r="J4" s="28">
        <f>H4</f>
        <v>2433372</v>
      </c>
      <c r="K4" s="26">
        <v>2484472</v>
      </c>
      <c r="L4" s="26">
        <v>2382243</v>
      </c>
      <c r="M4" s="26">
        <v>2309188</v>
      </c>
      <c r="N4" s="26">
        <v>2625796</v>
      </c>
      <c r="O4" s="26">
        <v>2722062</v>
      </c>
      <c r="P4" s="26">
        <v>2550286</v>
      </c>
      <c r="Q4" s="26">
        <v>2628208</v>
      </c>
      <c r="R4" s="26">
        <v>2712432</v>
      </c>
      <c r="S4" s="26">
        <v>2801592</v>
      </c>
      <c r="T4" s="26">
        <v>3182625</v>
      </c>
    </row>
    <row r="5" spans="1:20" ht="12.75">
      <c r="A5" s="29" t="s">
        <v>32</v>
      </c>
      <c r="B5" s="30">
        <v>40175</v>
      </c>
      <c r="C5" s="30">
        <v>36351</v>
      </c>
      <c r="D5" s="30">
        <v>36336</v>
      </c>
      <c r="E5" s="30">
        <v>37525</v>
      </c>
      <c r="F5" s="30">
        <v>40292</v>
      </c>
      <c r="G5" s="30">
        <v>41338</v>
      </c>
      <c r="H5" s="30">
        <v>41528</v>
      </c>
      <c r="I5" s="30">
        <v>40246</v>
      </c>
      <c r="J5" s="31">
        <v>40332</v>
      </c>
      <c r="K5" s="30">
        <v>40682</v>
      </c>
      <c r="L5" s="30">
        <v>37791</v>
      </c>
      <c r="M5" s="30">
        <v>33712</v>
      </c>
      <c r="N5" s="30">
        <v>38971</v>
      </c>
      <c r="O5" s="30">
        <v>42628</v>
      </c>
      <c r="P5" s="30">
        <v>41270</v>
      </c>
      <c r="Q5" s="30">
        <v>40932</v>
      </c>
      <c r="R5" s="30">
        <v>41055</v>
      </c>
      <c r="S5" s="30">
        <v>45327</v>
      </c>
      <c r="T5" s="30">
        <v>51243</v>
      </c>
    </row>
    <row r="6" spans="1:20" ht="12.75">
      <c r="A6" s="29" t="s">
        <v>33</v>
      </c>
      <c r="B6" s="30">
        <v>2022</v>
      </c>
      <c r="C6" s="32">
        <v>473</v>
      </c>
      <c r="D6" s="30">
        <v>1483</v>
      </c>
      <c r="E6" s="30">
        <v>1402</v>
      </c>
      <c r="F6" s="30">
        <v>2115</v>
      </c>
      <c r="G6" s="30">
        <v>1323</v>
      </c>
      <c r="H6" s="30">
        <v>1063</v>
      </c>
      <c r="I6" s="30">
        <v>1323</v>
      </c>
      <c r="J6" s="31">
        <f>H6</f>
        <v>1063</v>
      </c>
      <c r="K6" s="30">
        <v>1354</v>
      </c>
      <c r="L6" s="30">
        <v>326</v>
      </c>
      <c r="M6" s="30">
        <v>-396</v>
      </c>
      <c r="N6" s="30">
        <v>1099</v>
      </c>
      <c r="O6" s="30">
        <v>1091</v>
      </c>
      <c r="P6" s="30">
        <v>729</v>
      </c>
      <c r="Q6" s="30">
        <v>1242</v>
      </c>
      <c r="R6" s="30">
        <v>1609</v>
      </c>
      <c r="S6" s="30">
        <v>2375</v>
      </c>
      <c r="T6" s="30">
        <v>3282</v>
      </c>
    </row>
    <row r="7" spans="1:20" ht="12.75">
      <c r="A7" s="33" t="s">
        <v>34</v>
      </c>
      <c r="B7" s="34">
        <v>5</v>
      </c>
      <c r="C7" s="34">
        <v>1.3</v>
      </c>
      <c r="D7" s="34">
        <v>4.1</v>
      </c>
      <c r="E7" s="34">
        <v>3.7</v>
      </c>
      <c r="F7" s="34">
        <v>5.2</v>
      </c>
      <c r="G7" s="34">
        <v>3.2</v>
      </c>
      <c r="H7" s="34">
        <v>2.56</v>
      </c>
      <c r="I7" s="35">
        <f>I6/I5</f>
        <v>0.03287283208269145</v>
      </c>
      <c r="J7" s="36" t="s">
        <v>35</v>
      </c>
      <c r="K7" s="51">
        <f>K6/K5</f>
        <v>0.0332825328154958</v>
      </c>
      <c r="L7" s="51">
        <f>L6/L5</f>
        <v>0.00862639252732132</v>
      </c>
      <c r="M7" s="51">
        <f>M6/M5</f>
        <v>-0.01174655908875178</v>
      </c>
      <c r="N7" s="51">
        <v>0.028</v>
      </c>
      <c r="O7" s="51">
        <f>O6/O5</f>
        <v>0.02559350661537018</v>
      </c>
      <c r="P7" s="51">
        <v>0.018</v>
      </c>
      <c r="Q7" s="51">
        <v>0.03</v>
      </c>
      <c r="R7" s="51">
        <v>0.039</v>
      </c>
      <c r="S7" s="51">
        <v>0.052</v>
      </c>
      <c r="T7" s="51">
        <v>0.064</v>
      </c>
    </row>
    <row r="8" spans="1:256" s="39" customFormat="1" ht="12.75">
      <c r="A8" s="37" t="s">
        <v>36</v>
      </c>
      <c r="B8" s="38">
        <v>56</v>
      </c>
      <c r="C8" s="38">
        <v>497</v>
      </c>
      <c r="D8" s="26">
        <v>1335</v>
      </c>
      <c r="E8" s="26">
        <v>1705</v>
      </c>
      <c r="F8" s="26">
        <v>1689</v>
      </c>
      <c r="G8" s="26">
        <v>2275</v>
      </c>
      <c r="H8" s="26">
        <v>1871</v>
      </c>
      <c r="I8" s="27">
        <v>2284</v>
      </c>
      <c r="J8" s="28">
        <v>1888</v>
      </c>
      <c r="K8" s="26">
        <v>1288</v>
      </c>
      <c r="L8" s="26">
        <v>345</v>
      </c>
      <c r="M8" s="26">
        <v>-902</v>
      </c>
      <c r="N8" s="26">
        <v>1084</v>
      </c>
      <c r="O8" s="26">
        <v>1332</v>
      </c>
      <c r="P8" s="26">
        <v>1234</v>
      </c>
      <c r="Q8" s="26">
        <v>1498</v>
      </c>
      <c r="R8" s="26">
        <v>1559</v>
      </c>
      <c r="S8" s="26">
        <v>1976</v>
      </c>
      <c r="T8" s="26">
        <v>1741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0" s="43" customFormat="1" ht="12.75">
      <c r="A9" s="40" t="s">
        <v>37</v>
      </c>
      <c r="B9" s="41"/>
      <c r="C9" s="41"/>
      <c r="D9" s="6"/>
      <c r="E9" s="6"/>
      <c r="F9" s="6"/>
      <c r="G9" s="6"/>
      <c r="H9" s="6"/>
      <c r="I9" s="6">
        <v>3462</v>
      </c>
      <c r="J9" s="42">
        <v>2960</v>
      </c>
      <c r="K9" s="6">
        <v>2734</v>
      </c>
      <c r="L9" s="6">
        <v>599</v>
      </c>
      <c r="M9" s="6">
        <v>-3068</v>
      </c>
      <c r="N9" s="6">
        <v>3490</v>
      </c>
      <c r="O9" s="6">
        <v>2139</v>
      </c>
      <c r="P9" s="6">
        <v>1735</v>
      </c>
      <c r="Q9" s="6">
        <v>695</v>
      </c>
      <c r="R9" s="6">
        <v>1998</v>
      </c>
      <c r="S9" s="6">
        <v>2960</v>
      </c>
      <c r="T9" s="6">
        <v>3543</v>
      </c>
    </row>
    <row r="10" spans="1:20" s="43" customFormat="1" ht="12.75">
      <c r="A10" s="44" t="s">
        <v>38</v>
      </c>
      <c r="B10" s="26">
        <v>1080</v>
      </c>
      <c r="C10" s="26">
        <v>1051</v>
      </c>
      <c r="D10" s="26">
        <v>1956</v>
      </c>
      <c r="E10" s="26">
        <v>2480</v>
      </c>
      <c r="F10" s="26">
        <v>2836</v>
      </c>
      <c r="G10" s="26">
        <v>3367</v>
      </c>
      <c r="H10" s="26">
        <v>2869</v>
      </c>
      <c r="I10" s="27">
        <v>3376</v>
      </c>
      <c r="J10" s="28">
        <v>2886</v>
      </c>
      <c r="K10" s="26">
        <v>2669</v>
      </c>
      <c r="L10" s="26">
        <v>571</v>
      </c>
      <c r="M10" s="26">
        <v>-3125</v>
      </c>
      <c r="N10" s="26">
        <v>3420</v>
      </c>
      <c r="O10" s="26">
        <v>2092</v>
      </c>
      <c r="P10" s="26">
        <v>1772</v>
      </c>
      <c r="Q10" s="26">
        <v>586</v>
      </c>
      <c r="R10" s="26">
        <v>1890</v>
      </c>
      <c r="S10" s="26">
        <v>2823</v>
      </c>
      <c r="T10" s="26">
        <v>3419</v>
      </c>
    </row>
    <row r="11" spans="1:20" s="43" customFormat="1" ht="12.75">
      <c r="A11" s="44" t="s">
        <v>39</v>
      </c>
      <c r="B11" s="38">
        <v>4.5</v>
      </c>
      <c r="C11" s="38">
        <v>4.38</v>
      </c>
      <c r="D11" s="38">
        <v>7.53</v>
      </c>
      <c r="E11" s="38">
        <v>9.32</v>
      </c>
      <c r="F11" s="38">
        <v>11.16</v>
      </c>
      <c r="G11" s="38">
        <v>13.19</v>
      </c>
      <c r="H11" s="38">
        <v>11.17</v>
      </c>
      <c r="I11" s="45">
        <v>13.23</v>
      </c>
      <c r="J11" s="46">
        <v>11.23</v>
      </c>
      <c r="K11" s="38">
        <v>10.32</v>
      </c>
      <c r="L11" s="38">
        <v>2.23</v>
      </c>
      <c r="M11" s="38">
        <v>-12.13</v>
      </c>
      <c r="N11" s="38">
        <v>12.7</v>
      </c>
      <c r="O11" s="38">
        <v>7.68</v>
      </c>
      <c r="P11" s="38">
        <v>6.51</v>
      </c>
      <c r="Q11" s="38">
        <v>2.15</v>
      </c>
      <c r="R11" s="38">
        <v>6.92</v>
      </c>
      <c r="S11" s="38">
        <v>10.35</v>
      </c>
      <c r="T11" s="38">
        <v>12.57</v>
      </c>
    </row>
    <row r="12" spans="1:20" s="43" customFormat="1" ht="12.75">
      <c r="A12" s="44" t="s">
        <v>64</v>
      </c>
      <c r="B12" s="38">
        <v>0.91</v>
      </c>
      <c r="C12" s="38">
        <v>0.92</v>
      </c>
      <c r="D12" s="38">
        <v>1.15</v>
      </c>
      <c r="E12" s="38">
        <v>1.4</v>
      </c>
      <c r="F12" s="38">
        <v>1.8</v>
      </c>
      <c r="G12" s="38">
        <v>2.4</v>
      </c>
      <c r="H12" s="38">
        <v>3.1</v>
      </c>
      <c r="I12" s="45">
        <v>2.4</v>
      </c>
      <c r="J12" s="46">
        <v>3.1</v>
      </c>
      <c r="K12" s="38">
        <v>3.8</v>
      </c>
      <c r="L12" s="38">
        <v>0</v>
      </c>
      <c r="M12" s="38">
        <v>0</v>
      </c>
      <c r="N12" s="38"/>
      <c r="O12" s="38">
        <v>1.16</v>
      </c>
      <c r="P12" s="38">
        <v>1.72</v>
      </c>
      <c r="Q12" s="38">
        <v>1.72</v>
      </c>
      <c r="R12" s="58">
        <v>1.9</v>
      </c>
      <c r="S12" s="60">
        <v>2.4</v>
      </c>
      <c r="T12" s="59" t="s">
        <v>40</v>
      </c>
    </row>
    <row r="13" spans="1:20" s="43" customFormat="1" ht="12.75">
      <c r="A13" s="55" t="s">
        <v>65</v>
      </c>
      <c r="B13" s="38"/>
      <c r="C13" s="38"/>
      <c r="D13" s="38"/>
      <c r="E13" s="38"/>
      <c r="F13" s="38"/>
      <c r="G13" s="38"/>
      <c r="H13" s="38"/>
      <c r="I13" s="47"/>
      <c r="J13" s="48"/>
      <c r="K13" s="38">
        <v>4746</v>
      </c>
      <c r="L13" s="38">
        <v>3297</v>
      </c>
      <c r="M13" s="38">
        <v>1715</v>
      </c>
      <c r="N13" s="38">
        <v>3183</v>
      </c>
      <c r="O13" s="38">
        <v>3069</v>
      </c>
      <c r="P13" s="38">
        <v>2719</v>
      </c>
      <c r="Q13" s="38">
        <v>2914</v>
      </c>
      <c r="R13" s="38">
        <v>3138</v>
      </c>
      <c r="S13" s="38">
        <v>3484</v>
      </c>
      <c r="T13" s="38">
        <v>4362</v>
      </c>
    </row>
    <row r="14" spans="1:20" s="43" customFormat="1" ht="12.75">
      <c r="A14" s="40" t="s">
        <v>46</v>
      </c>
      <c r="B14" s="6">
        <v>3412</v>
      </c>
      <c r="C14" s="6">
        <v>1688</v>
      </c>
      <c r="D14" s="6">
        <v>3578</v>
      </c>
      <c r="E14" s="6">
        <v>3560</v>
      </c>
      <c r="F14" s="6">
        <v>5032</v>
      </c>
      <c r="G14" s="6">
        <v>4470</v>
      </c>
      <c r="H14" s="6">
        <v>4313</v>
      </c>
      <c r="I14" s="6">
        <v>4241</v>
      </c>
      <c r="J14" s="42">
        <v>3690</v>
      </c>
      <c r="K14" s="6">
        <v>-3638</v>
      </c>
      <c r="L14" s="6">
        <v>-3493</v>
      </c>
      <c r="M14" s="6">
        <v>-2309</v>
      </c>
      <c r="N14" s="6">
        <v>-1648</v>
      </c>
      <c r="O14" s="6">
        <v>-2216</v>
      </c>
      <c r="P14" s="6">
        <v>2685</v>
      </c>
      <c r="Q14" s="6">
        <v>-2543</v>
      </c>
      <c r="R14" s="6">
        <v>-2416</v>
      </c>
      <c r="S14" s="6">
        <v>-2729</v>
      </c>
      <c r="T14" s="6">
        <v>-3047</v>
      </c>
    </row>
    <row r="15" spans="1:20" s="43" customFormat="1" ht="12.75">
      <c r="A15" s="55" t="s">
        <v>47</v>
      </c>
      <c r="B15" s="26">
        <v>-2846</v>
      </c>
      <c r="C15" s="26">
        <v>-3205</v>
      </c>
      <c r="D15" s="26">
        <v>-3390</v>
      </c>
      <c r="E15" s="26">
        <v>-3234</v>
      </c>
      <c r="F15" s="26">
        <v>-3923</v>
      </c>
      <c r="G15" s="26">
        <v>4018</v>
      </c>
      <c r="H15" s="26">
        <v>4644</v>
      </c>
      <c r="I15" s="27">
        <v>-4018</v>
      </c>
      <c r="J15" s="28">
        <v>-4644</v>
      </c>
      <c r="K15" s="26">
        <v>2088</v>
      </c>
      <c r="L15" s="26">
        <v>7944</v>
      </c>
      <c r="M15" s="26">
        <v>5921</v>
      </c>
      <c r="N15" s="26">
        <v>1435</v>
      </c>
      <c r="O15" s="26">
        <v>299</v>
      </c>
      <c r="P15" s="26">
        <v>-1492</v>
      </c>
      <c r="Q15" s="26">
        <v>1761</v>
      </c>
      <c r="R15" s="26">
        <v>2104</v>
      </c>
      <c r="S15" s="26">
        <v>2661</v>
      </c>
      <c r="T15" s="26">
        <v>2720</v>
      </c>
    </row>
    <row r="16" spans="1:20" s="43" customFormat="1" ht="12.75">
      <c r="A16" s="55" t="s">
        <v>48</v>
      </c>
      <c r="B16" s="26">
        <v>4793</v>
      </c>
      <c r="C16" s="26">
        <v>3927</v>
      </c>
      <c r="D16" s="26">
        <v>2495</v>
      </c>
      <c r="E16" s="26">
        <v>1748</v>
      </c>
      <c r="F16" s="26">
        <v>1567</v>
      </c>
      <c r="G16" s="26">
        <v>2252</v>
      </c>
      <c r="H16" s="26">
        <v>2414</v>
      </c>
      <c r="I16" s="27">
        <v>2252</v>
      </c>
      <c r="J16" s="28">
        <f>2088+326</f>
        <v>2414</v>
      </c>
      <c r="K16" s="26">
        <v>22069</v>
      </c>
      <c r="L16" s="26">
        <v>19416</v>
      </c>
      <c r="M16" s="26">
        <v>16472</v>
      </c>
      <c r="N16" s="26">
        <v>22757</v>
      </c>
      <c r="O16" s="26">
        <v>24567</v>
      </c>
      <c r="P16" s="26">
        <v>24547</v>
      </c>
      <c r="Q16" s="26">
        <v>23214</v>
      </c>
      <c r="R16" s="26">
        <v>24898</v>
      </c>
      <c r="S16" s="26">
        <v>28474</v>
      </c>
      <c r="T16" s="26">
        <v>30895</v>
      </c>
    </row>
    <row r="17" ht="12.75">
      <c r="L17" s="50"/>
    </row>
    <row r="18" ht="12.75">
      <c r="A18" t="s">
        <v>71</v>
      </c>
    </row>
    <row r="20" ht="12.75">
      <c r="A20" s="14" t="s">
        <v>72</v>
      </c>
    </row>
    <row r="21" ht="12.75">
      <c r="A21" s="14" t="s">
        <v>66</v>
      </c>
    </row>
    <row r="22" ht="12.75">
      <c r="A22" s="14" t="s">
        <v>74</v>
      </c>
    </row>
  </sheetData>
  <sheetProtection/>
  <mergeCells count="1">
    <mergeCell ref="B1:N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4.57421875" style="0" customWidth="1"/>
    <col min="2" max="2" width="11.00390625" style="0" customWidth="1"/>
    <col min="3" max="3" width="9.28125" style="0" bestFit="1" customWidth="1"/>
  </cols>
  <sheetData>
    <row r="1" spans="2:11" ht="66.75" customHeight="1">
      <c r="B1" s="61" t="s">
        <v>75</v>
      </c>
      <c r="C1" s="61"/>
      <c r="D1" s="61"/>
      <c r="E1" s="61"/>
      <c r="F1" s="61"/>
      <c r="G1" s="61"/>
      <c r="H1" s="1"/>
      <c r="I1" s="1"/>
      <c r="J1" s="1"/>
      <c r="K1" s="1"/>
    </row>
    <row r="2" spans="1:11" ht="35.25" customHeight="1">
      <c r="A2" s="20" t="s">
        <v>78</v>
      </c>
      <c r="B2" s="17"/>
      <c r="C2" s="17"/>
      <c r="D2" s="17"/>
      <c r="E2" s="17"/>
      <c r="F2" s="17"/>
      <c r="G2" s="17"/>
      <c r="H2" s="1"/>
      <c r="I2" s="1"/>
      <c r="J2" s="1"/>
      <c r="K2" s="1"/>
    </row>
    <row r="3" ht="12.75">
      <c r="B3" t="s">
        <v>16</v>
      </c>
    </row>
    <row r="4" spans="1:4" ht="36.75" customHeight="1">
      <c r="A4" t="s">
        <v>21</v>
      </c>
      <c r="B4" s="4">
        <v>2015</v>
      </c>
      <c r="C4" s="4">
        <v>2016</v>
      </c>
      <c r="D4" s="21" t="s">
        <v>43</v>
      </c>
    </row>
    <row r="5" spans="1:4" ht="12.75">
      <c r="A5" s="18" t="s">
        <v>22</v>
      </c>
      <c r="B5" s="53">
        <v>43108</v>
      </c>
      <c r="C5" s="53">
        <v>48995</v>
      </c>
      <c r="D5" s="19">
        <f>((C5-B5)/B5)</f>
        <v>0.1365639788438341</v>
      </c>
    </row>
    <row r="6" spans="1:4" ht="12.75">
      <c r="A6" s="18" t="s">
        <v>23</v>
      </c>
      <c r="B6" s="53">
        <v>2219</v>
      </c>
      <c r="C6" s="53">
        <v>2248</v>
      </c>
      <c r="D6" s="19">
        <f>((C6-B6)/B6)</f>
        <v>0.013068949977467327</v>
      </c>
    </row>
    <row r="7" spans="1:4" ht="12.75">
      <c r="A7" s="18" t="s">
        <v>24</v>
      </c>
      <c r="B7" s="53">
        <f>B5+B6</f>
        <v>45327</v>
      </c>
      <c r="C7" s="53">
        <f>C5+C6</f>
        <v>51243</v>
      </c>
      <c r="D7" s="19">
        <f>((C7-B7)/B7)</f>
        <v>0.13051823416506717</v>
      </c>
    </row>
    <row r="9" ht="12.75">
      <c r="A9" s="54"/>
    </row>
    <row r="10" ht="12.75">
      <c r="A10" s="57" t="str">
        <f>'Chiffres clés'!A18</f>
        <v>Tableau mis à jour le 10/02/2017</v>
      </c>
    </row>
  </sheetData>
  <sheetProtection/>
  <mergeCells count="1">
    <mergeCell ref="B1:G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24.57421875" style="0" customWidth="1"/>
  </cols>
  <sheetData>
    <row r="1" spans="2:11" ht="66.75" customHeight="1">
      <c r="B1" s="61" t="s">
        <v>76</v>
      </c>
      <c r="C1" s="61"/>
      <c r="D1" s="61"/>
      <c r="E1" s="61"/>
      <c r="F1" s="61"/>
      <c r="G1" s="61"/>
      <c r="H1" s="1"/>
      <c r="I1" s="1"/>
      <c r="J1" s="1"/>
      <c r="K1" s="1"/>
    </row>
    <row r="2" spans="1:11" ht="35.25" customHeight="1">
      <c r="A2" s="20" t="s">
        <v>77</v>
      </c>
      <c r="B2" s="17"/>
      <c r="C2" s="17"/>
      <c r="D2" s="17"/>
      <c r="E2" s="17"/>
      <c r="F2" s="17"/>
      <c r="G2" s="17"/>
      <c r="H2" s="1"/>
      <c r="I2" s="1"/>
      <c r="J2" s="1"/>
      <c r="K2" s="1"/>
    </row>
    <row r="3" ht="12.75">
      <c r="B3" t="s">
        <v>25</v>
      </c>
    </row>
    <row r="4" spans="1:4" ht="36.75" customHeight="1">
      <c r="A4" t="s">
        <v>26</v>
      </c>
      <c r="B4" s="4">
        <f>'Chiffres d''affaires'!B4</f>
        <v>2015</v>
      </c>
      <c r="C4" s="4">
        <f>'Chiffres d''affaires'!C4</f>
        <v>2016</v>
      </c>
      <c r="D4" s="21" t="s">
        <v>43</v>
      </c>
    </row>
    <row r="5" spans="1:4" ht="12.75">
      <c r="A5" s="18" t="s">
        <v>22</v>
      </c>
      <c r="B5" s="53">
        <f>'Chiffres d''affaires'!B5</f>
        <v>43108</v>
      </c>
      <c r="C5" s="53">
        <f>'Chiffres d''affaires'!C5</f>
        <v>48995</v>
      </c>
      <c r="D5" s="19">
        <f>(C5-B5)/B5</f>
        <v>0.1365639788438341</v>
      </c>
    </row>
    <row r="6" spans="1:4" ht="12.75">
      <c r="A6" s="18" t="s">
        <v>27</v>
      </c>
      <c r="B6" s="53">
        <f>'Chiffres d''affaires'!B6</f>
        <v>2219</v>
      </c>
      <c r="C6" s="53">
        <f>'Chiffres d''affaires'!C6</f>
        <v>2248</v>
      </c>
      <c r="D6" s="19">
        <f>(C6-B6)/B6</f>
        <v>0.013068949977467327</v>
      </c>
    </row>
    <row r="7" spans="1:4" ht="12.75">
      <c r="A7" s="18" t="s">
        <v>28</v>
      </c>
      <c r="B7" s="53">
        <f>B5+B6</f>
        <v>45327</v>
      </c>
      <c r="C7" s="53">
        <f>C5+C6</f>
        <v>51243</v>
      </c>
      <c r="D7" s="22">
        <f>(C7-B7)/B7</f>
        <v>0.13051823416506717</v>
      </c>
    </row>
    <row r="9" ht="12.75">
      <c r="A9" s="57" t="s">
        <v>79</v>
      </c>
    </row>
  </sheetData>
  <sheetProtection/>
  <mergeCells count="1">
    <mergeCell ref="B1:G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2">
      <selection activeCell="O14" sqref="O14"/>
    </sheetView>
  </sheetViews>
  <sheetFormatPr defaultColWidth="11.421875" defaultRowHeight="12.75"/>
  <cols>
    <col min="1" max="1" width="31.7109375" style="0" customWidth="1"/>
    <col min="5" max="5" width="13.8515625" style="0" customWidth="1"/>
    <col min="6" max="6" width="13.140625" style="0" customWidth="1"/>
    <col min="11" max="11" width="15.28125" style="0" customWidth="1"/>
  </cols>
  <sheetData>
    <row r="1" spans="2:11" ht="66.75" customHeight="1">
      <c r="B1" s="61" t="s">
        <v>75</v>
      </c>
      <c r="C1" s="61"/>
      <c r="D1" s="61"/>
      <c r="E1" s="61"/>
      <c r="F1" s="61"/>
      <c r="G1" s="61"/>
      <c r="H1" s="1"/>
      <c r="I1" s="1"/>
      <c r="J1" s="1"/>
      <c r="K1" s="1"/>
    </row>
    <row r="2" spans="1:7" ht="15.75">
      <c r="A2" s="62" t="s">
        <v>80</v>
      </c>
      <c r="B2" s="62"/>
      <c r="C2" s="62"/>
      <c r="D2" s="62"/>
      <c r="E2" s="62"/>
      <c r="F2" s="62"/>
      <c r="G2" s="62"/>
    </row>
    <row r="3" spans="1:16" ht="12.75">
      <c r="A3" s="2" t="s">
        <v>0</v>
      </c>
      <c r="B3" s="63" t="s">
        <v>1</v>
      </c>
      <c r="C3" s="63"/>
      <c r="D3" s="63"/>
      <c r="E3" s="63"/>
      <c r="F3" s="63"/>
      <c r="G3" s="63"/>
      <c r="H3" s="63"/>
      <c r="I3" s="16"/>
      <c r="J3" s="16"/>
      <c r="K3" s="16"/>
      <c r="L3" s="16"/>
      <c r="M3" s="16"/>
      <c r="N3" s="16"/>
      <c r="O3" s="16"/>
      <c r="P3" s="16"/>
    </row>
    <row r="4" spans="1:16" ht="12.75">
      <c r="A4" s="2" t="s">
        <v>0</v>
      </c>
      <c r="B4" s="3">
        <v>2002</v>
      </c>
      <c r="C4" s="3">
        <v>2003</v>
      </c>
      <c r="D4" s="15" t="s">
        <v>2</v>
      </c>
      <c r="E4" s="3">
        <v>2005</v>
      </c>
      <c r="F4" s="3">
        <v>2006</v>
      </c>
      <c r="G4" s="4">
        <v>2007</v>
      </c>
      <c r="H4" s="3">
        <v>2008</v>
      </c>
      <c r="I4" s="3">
        <v>2009</v>
      </c>
      <c r="J4" s="3">
        <v>2010</v>
      </c>
      <c r="K4" s="15">
        <v>2011</v>
      </c>
      <c r="L4" s="15">
        <v>2012</v>
      </c>
      <c r="M4" s="15">
        <v>2013</v>
      </c>
      <c r="N4" s="15">
        <v>2014</v>
      </c>
      <c r="O4" s="15">
        <v>2015</v>
      </c>
      <c r="P4" s="15">
        <v>2016</v>
      </c>
    </row>
    <row r="5" spans="1:16" ht="12.75">
      <c r="A5" s="5" t="s">
        <v>3</v>
      </c>
      <c r="B5" s="6">
        <v>36336</v>
      </c>
      <c r="C5" s="6">
        <v>37525</v>
      </c>
      <c r="D5" s="6">
        <v>40292</v>
      </c>
      <c r="E5" s="6">
        <v>40246</v>
      </c>
      <c r="F5" s="6">
        <v>40332</v>
      </c>
      <c r="G5" s="6">
        <v>40682</v>
      </c>
      <c r="H5" s="6">
        <v>37791</v>
      </c>
      <c r="I5" s="6">
        <v>33712</v>
      </c>
      <c r="J5" s="6">
        <v>38971</v>
      </c>
      <c r="K5" s="6">
        <v>42628</v>
      </c>
      <c r="L5" s="6">
        <v>41270</v>
      </c>
      <c r="M5" s="6">
        <v>40932</v>
      </c>
      <c r="N5" s="6">
        <v>41055</v>
      </c>
      <c r="O5" s="6">
        <v>45327</v>
      </c>
      <c r="P5" s="6">
        <v>51243</v>
      </c>
    </row>
    <row r="6" spans="1:16" ht="12.75">
      <c r="A6" s="7" t="s">
        <v>4</v>
      </c>
      <c r="B6" s="8">
        <v>1483</v>
      </c>
      <c r="C6" s="6">
        <v>1402</v>
      </c>
      <c r="D6" s="6">
        <v>2115</v>
      </c>
      <c r="E6" s="6">
        <v>1323</v>
      </c>
      <c r="F6" s="6">
        <v>1063</v>
      </c>
      <c r="G6" s="6">
        <v>1354</v>
      </c>
      <c r="H6" s="6">
        <v>212</v>
      </c>
      <c r="I6" s="6">
        <v>-396</v>
      </c>
      <c r="J6" s="6">
        <v>1099</v>
      </c>
      <c r="K6" s="6">
        <v>1091</v>
      </c>
      <c r="L6" s="6">
        <v>729</v>
      </c>
      <c r="M6" s="6">
        <v>1242</v>
      </c>
      <c r="N6" s="6">
        <v>1609</v>
      </c>
      <c r="O6" s="6">
        <v>2375</v>
      </c>
      <c r="P6" s="6">
        <v>3282</v>
      </c>
    </row>
    <row r="7" spans="1:16" ht="12.75">
      <c r="A7" s="7" t="s">
        <v>5</v>
      </c>
      <c r="B7" s="8">
        <v>1217</v>
      </c>
      <c r="C7" s="6">
        <v>1234</v>
      </c>
      <c r="D7" s="6">
        <v>1872</v>
      </c>
      <c r="E7" s="6">
        <v>1514</v>
      </c>
      <c r="F7" s="6">
        <v>877</v>
      </c>
      <c r="G7" s="6">
        <v>1238</v>
      </c>
      <c r="H7" s="6">
        <v>-117</v>
      </c>
      <c r="I7" s="6">
        <v>-955</v>
      </c>
      <c r="J7" s="6">
        <v>635</v>
      </c>
      <c r="K7" s="6">
        <v>1244</v>
      </c>
      <c r="L7" s="6">
        <v>122</v>
      </c>
      <c r="M7" s="6">
        <v>-34</v>
      </c>
      <c r="N7" s="6">
        <v>1105</v>
      </c>
      <c r="O7" s="6">
        <v>2176</v>
      </c>
      <c r="P7" s="6">
        <v>3283</v>
      </c>
    </row>
    <row r="8" spans="1:16" ht="18.75" customHeight="1">
      <c r="A8" s="7" t="s">
        <v>6</v>
      </c>
      <c r="B8" s="9">
        <v>-91</v>
      </c>
      <c r="C8" s="6">
        <v>-71</v>
      </c>
      <c r="D8" s="6">
        <v>-331</v>
      </c>
      <c r="E8" s="6">
        <v>-327</v>
      </c>
      <c r="F8" s="6">
        <v>61</v>
      </c>
      <c r="G8" s="6">
        <v>76</v>
      </c>
      <c r="H8" s="6">
        <v>441</v>
      </c>
      <c r="I8" s="6">
        <v>-404</v>
      </c>
      <c r="J8" s="6">
        <v>-376</v>
      </c>
      <c r="K8" s="6">
        <v>-121</v>
      </c>
      <c r="L8" s="6">
        <v>-266</v>
      </c>
      <c r="M8" s="6">
        <v>-282</v>
      </c>
      <c r="N8" s="6">
        <v>-333</v>
      </c>
      <c r="O8" s="6">
        <v>-221</v>
      </c>
      <c r="P8" s="6">
        <v>-323</v>
      </c>
    </row>
    <row r="9" spans="1:16" ht="29.25" customHeight="1">
      <c r="A9" s="10" t="s">
        <v>7</v>
      </c>
      <c r="B9" s="11">
        <v>1335</v>
      </c>
      <c r="C9" s="11">
        <v>1705</v>
      </c>
      <c r="D9" s="11">
        <v>1689</v>
      </c>
      <c r="E9" s="11">
        <v>2284</v>
      </c>
      <c r="F9" s="11">
        <v>1888</v>
      </c>
      <c r="G9" s="11">
        <v>1288</v>
      </c>
      <c r="H9" s="11">
        <v>345</v>
      </c>
      <c r="I9" s="11">
        <v>-902</v>
      </c>
      <c r="J9" s="11">
        <v>1084</v>
      </c>
      <c r="K9" s="11">
        <v>1332</v>
      </c>
      <c r="L9" s="11">
        <v>1234</v>
      </c>
      <c r="M9" s="11">
        <v>1498</v>
      </c>
      <c r="N9" s="11">
        <v>1559</v>
      </c>
      <c r="O9" s="11">
        <v>1976</v>
      </c>
      <c r="P9" s="11">
        <v>1741</v>
      </c>
    </row>
    <row r="10" spans="1:16" ht="29.25" customHeight="1">
      <c r="A10" s="10" t="s">
        <v>8</v>
      </c>
      <c r="B10" s="12">
        <v>-4</v>
      </c>
      <c r="C10" s="12">
        <v>155</v>
      </c>
      <c r="D10" s="11">
        <v>234</v>
      </c>
      <c r="E10" s="11">
        <v>322</v>
      </c>
      <c r="F10" s="11">
        <v>389</v>
      </c>
      <c r="G10" s="11">
        <v>387</v>
      </c>
      <c r="H10" s="11">
        <v>92</v>
      </c>
      <c r="I10" s="11">
        <v>-659</v>
      </c>
      <c r="J10" s="11">
        <v>205</v>
      </c>
      <c r="K10" s="11">
        <v>192</v>
      </c>
      <c r="L10" s="11">
        <v>270</v>
      </c>
      <c r="M10" s="11">
        <v>-54</v>
      </c>
      <c r="N10" s="11">
        <v>-197</v>
      </c>
      <c r="O10" s="11">
        <f>1371-O9</f>
        <v>-605</v>
      </c>
      <c r="P10" s="11">
        <f>1638-P9</f>
        <v>-103</v>
      </c>
    </row>
    <row r="11" spans="1:16" ht="12.75">
      <c r="A11" s="7" t="s">
        <v>9</v>
      </c>
      <c r="B11" s="8">
        <v>2457</v>
      </c>
      <c r="C11" s="8">
        <v>3023</v>
      </c>
      <c r="D11" s="8">
        <v>3464</v>
      </c>
      <c r="E11" s="8">
        <v>3793</v>
      </c>
      <c r="F11" s="8">
        <v>3215</v>
      </c>
      <c r="G11" s="8">
        <v>2989</v>
      </c>
      <c r="H11" s="8">
        <v>761</v>
      </c>
      <c r="I11" s="8">
        <v>-2920</v>
      </c>
      <c r="J11" s="8">
        <v>3548</v>
      </c>
      <c r="K11" s="8">
        <v>2647</v>
      </c>
      <c r="L11" s="8">
        <v>2284</v>
      </c>
      <c r="M11" s="8">
        <v>1128</v>
      </c>
      <c r="N11" s="8">
        <v>2134</v>
      </c>
      <c r="O11" s="8">
        <v>3326</v>
      </c>
      <c r="P11" s="8">
        <v>4598</v>
      </c>
    </row>
    <row r="12" spans="1:16" ht="12.75">
      <c r="A12" s="10" t="s">
        <v>10</v>
      </c>
      <c r="B12" s="12">
        <v>-447</v>
      </c>
      <c r="C12" s="12">
        <v>-510</v>
      </c>
      <c r="D12" s="12">
        <v>-561</v>
      </c>
      <c r="E12" s="13">
        <v>-331</v>
      </c>
      <c r="F12" s="13">
        <v>-255</v>
      </c>
      <c r="G12" s="13">
        <v>-255</v>
      </c>
      <c r="H12" s="13">
        <v>-162</v>
      </c>
      <c r="I12" s="13">
        <v>-148</v>
      </c>
      <c r="J12" s="13">
        <v>-58</v>
      </c>
      <c r="K12" s="13">
        <v>-508</v>
      </c>
      <c r="L12" s="13">
        <v>-549</v>
      </c>
      <c r="M12" s="13">
        <v>-433</v>
      </c>
      <c r="N12" s="13">
        <v>-136</v>
      </c>
      <c r="O12" s="13">
        <v>-366</v>
      </c>
      <c r="P12" s="13">
        <v>-1055</v>
      </c>
    </row>
    <row r="13" spans="1:16" ht="12.75">
      <c r="A13" s="7" t="s">
        <v>11</v>
      </c>
      <c r="B13" s="8">
        <v>2010</v>
      </c>
      <c r="C13" s="8">
        <v>2513</v>
      </c>
      <c r="D13" s="8">
        <v>2903</v>
      </c>
      <c r="E13" s="8">
        <v>3462</v>
      </c>
      <c r="F13" s="8">
        <v>2960</v>
      </c>
      <c r="G13" s="8">
        <v>2734</v>
      </c>
      <c r="H13" s="8">
        <v>599</v>
      </c>
      <c r="I13" s="8">
        <v>-3068</v>
      </c>
      <c r="J13" s="8">
        <v>3490</v>
      </c>
      <c r="K13" s="8">
        <v>2139</v>
      </c>
      <c r="L13" s="8">
        <v>1735</v>
      </c>
      <c r="M13" s="8">
        <v>695</v>
      </c>
      <c r="N13" s="8">
        <v>1998</v>
      </c>
      <c r="O13" s="8">
        <v>2960</v>
      </c>
      <c r="P13" s="8">
        <v>3543</v>
      </c>
    </row>
    <row r="14" spans="1:16" ht="25.5">
      <c r="A14" s="10" t="s">
        <v>12</v>
      </c>
      <c r="B14" s="12">
        <v>54</v>
      </c>
      <c r="C14" s="12">
        <v>33</v>
      </c>
      <c r="D14" s="12">
        <v>67</v>
      </c>
      <c r="E14" s="13">
        <v>86</v>
      </c>
      <c r="F14" s="13">
        <v>74</v>
      </c>
      <c r="G14" s="13">
        <v>65</v>
      </c>
      <c r="H14" s="13">
        <v>28</v>
      </c>
      <c r="I14" s="13">
        <v>57</v>
      </c>
      <c r="J14" s="13">
        <v>70</v>
      </c>
      <c r="K14" s="13">
        <v>47</v>
      </c>
      <c r="L14" s="13">
        <v>-37</v>
      </c>
      <c r="M14" s="13">
        <v>109</v>
      </c>
      <c r="N14" s="13">
        <v>108</v>
      </c>
      <c r="O14" s="13">
        <v>137</v>
      </c>
      <c r="P14" s="13">
        <v>124</v>
      </c>
    </row>
    <row r="15" spans="1:16" ht="25.5">
      <c r="A15" s="10" t="s">
        <v>13</v>
      </c>
      <c r="B15" s="11">
        <v>1956</v>
      </c>
      <c r="C15" s="11">
        <v>2480</v>
      </c>
      <c r="D15" s="11">
        <v>2836</v>
      </c>
      <c r="E15" s="11">
        <v>3376</v>
      </c>
      <c r="F15" s="11">
        <v>2886</v>
      </c>
      <c r="G15" s="11">
        <v>2669</v>
      </c>
      <c r="H15" s="11">
        <v>571</v>
      </c>
      <c r="I15" s="11">
        <v>-3125</v>
      </c>
      <c r="J15" s="11">
        <v>3420</v>
      </c>
      <c r="K15" s="11">
        <v>2092</v>
      </c>
      <c r="L15" s="11">
        <v>1772</v>
      </c>
      <c r="M15" s="11">
        <v>586</v>
      </c>
      <c r="N15" s="11">
        <v>1890</v>
      </c>
      <c r="O15" s="11">
        <v>2823</v>
      </c>
      <c r="P15" s="11">
        <v>3419</v>
      </c>
    </row>
    <row r="16" spans="1:16" ht="12.75">
      <c r="A16" s="10" t="s">
        <v>14</v>
      </c>
      <c r="B16" s="12">
        <v>7.53</v>
      </c>
      <c r="C16" s="12">
        <v>9.32</v>
      </c>
      <c r="D16" s="12">
        <v>11.16</v>
      </c>
      <c r="E16" s="13">
        <v>13.23</v>
      </c>
      <c r="F16" s="13">
        <v>11.23</v>
      </c>
      <c r="G16" s="13">
        <v>10.32</v>
      </c>
      <c r="H16" s="13">
        <v>2.23</v>
      </c>
      <c r="I16" s="13">
        <v>-12.13</v>
      </c>
      <c r="J16" s="13">
        <v>12.7</v>
      </c>
      <c r="K16" s="13">
        <v>7.68</v>
      </c>
      <c r="L16" s="13">
        <v>6.51</v>
      </c>
      <c r="M16" s="13">
        <v>2.15</v>
      </c>
      <c r="N16" s="13">
        <v>6.92</v>
      </c>
      <c r="O16" s="13">
        <v>10.35</v>
      </c>
      <c r="P16" s="13">
        <v>12.57</v>
      </c>
    </row>
    <row r="18" ht="12.75">
      <c r="A18" s="56" t="s">
        <v>69</v>
      </c>
    </row>
    <row r="19" ht="12.75">
      <c r="A19" s="14" t="s">
        <v>15</v>
      </c>
    </row>
  </sheetData>
  <sheetProtection/>
  <mergeCells count="3">
    <mergeCell ref="A2:G2"/>
    <mergeCell ref="B1:G1"/>
    <mergeCell ref="B3:H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">
      <selection activeCell="I18" sqref="I18"/>
    </sheetView>
  </sheetViews>
  <sheetFormatPr defaultColWidth="11.421875" defaultRowHeight="12.75"/>
  <cols>
    <col min="1" max="1" width="31.7109375" style="0" customWidth="1"/>
    <col min="5" max="5" width="13.8515625" style="0" customWidth="1"/>
    <col min="6" max="6" width="13.140625" style="0" customWidth="1"/>
    <col min="11" max="11" width="15.28125" style="0" customWidth="1"/>
  </cols>
  <sheetData>
    <row r="1" spans="2:11" ht="66.75" customHeight="1">
      <c r="B1" s="61" t="s">
        <v>76</v>
      </c>
      <c r="C1" s="61"/>
      <c r="D1" s="61"/>
      <c r="E1" s="61"/>
      <c r="F1" s="61"/>
      <c r="G1" s="61"/>
      <c r="H1" s="1"/>
      <c r="I1" s="1"/>
      <c r="J1" s="1"/>
      <c r="K1" s="1"/>
    </row>
    <row r="2" spans="1:7" ht="15.75">
      <c r="A2" s="62" t="s">
        <v>81</v>
      </c>
      <c r="B2" s="62"/>
      <c r="C2" s="62"/>
      <c r="D2" s="62"/>
      <c r="E2" s="62"/>
      <c r="F2" s="62"/>
      <c r="G2" s="62"/>
    </row>
    <row r="3" spans="1:16" ht="12.75">
      <c r="A3" s="2" t="s">
        <v>0</v>
      </c>
      <c r="B3" s="63" t="s">
        <v>1</v>
      </c>
      <c r="C3" s="63"/>
      <c r="D3" s="63"/>
      <c r="E3" s="63"/>
      <c r="F3" s="63"/>
      <c r="G3" s="63"/>
      <c r="H3" s="63"/>
      <c r="I3" s="16"/>
      <c r="J3" s="16"/>
      <c r="K3" s="16"/>
      <c r="L3" s="16"/>
      <c r="M3" s="16"/>
      <c r="N3" s="16"/>
      <c r="O3" s="16"/>
      <c r="P3" s="16"/>
    </row>
    <row r="4" spans="1:16" ht="12.75">
      <c r="A4" s="2" t="s">
        <v>0</v>
      </c>
      <c r="B4" s="3">
        <v>2002</v>
      </c>
      <c r="C4" s="3">
        <v>2003</v>
      </c>
      <c r="D4" s="15" t="s">
        <v>2</v>
      </c>
      <c r="E4" s="3">
        <v>2005</v>
      </c>
      <c r="F4" s="3">
        <v>2006</v>
      </c>
      <c r="G4" s="4">
        <v>2007</v>
      </c>
      <c r="H4" s="3">
        <v>2008</v>
      </c>
      <c r="I4" s="3">
        <v>2009</v>
      </c>
      <c r="J4" s="3">
        <v>2010</v>
      </c>
      <c r="K4" s="15">
        <v>2011</v>
      </c>
      <c r="L4" s="15">
        <v>2012</v>
      </c>
      <c r="M4" s="15">
        <v>2013</v>
      </c>
      <c r="N4" s="15">
        <v>2014</v>
      </c>
      <c r="O4" s="15">
        <v>2015</v>
      </c>
      <c r="P4" s="15">
        <v>2016</v>
      </c>
    </row>
    <row r="5" spans="1:16" ht="12.75">
      <c r="A5" s="5" t="s">
        <v>32</v>
      </c>
      <c r="B5" s="6">
        <v>36336</v>
      </c>
      <c r="C5" s="6">
        <v>37525</v>
      </c>
      <c r="D5" s="6">
        <v>40292</v>
      </c>
      <c r="E5" s="6">
        <v>40246</v>
      </c>
      <c r="F5" s="6">
        <v>40332</v>
      </c>
      <c r="G5" s="6">
        <v>40682</v>
      </c>
      <c r="H5" s="6">
        <v>37791</v>
      </c>
      <c r="I5" s="6">
        <v>33712</v>
      </c>
      <c r="J5" s="6">
        <v>38971</v>
      </c>
      <c r="K5" s="6">
        <v>42628</v>
      </c>
      <c r="L5" s="6">
        <v>41270</v>
      </c>
      <c r="M5" s="6">
        <v>40932</v>
      </c>
      <c r="N5" s="6">
        <v>41055</v>
      </c>
      <c r="O5" s="6">
        <v>45327</v>
      </c>
      <c r="P5" s="6">
        <v>51243</v>
      </c>
    </row>
    <row r="6" spans="1:16" ht="12.75">
      <c r="A6" s="7" t="s">
        <v>50</v>
      </c>
      <c r="B6" s="8">
        <v>1483</v>
      </c>
      <c r="C6" s="6">
        <v>1402</v>
      </c>
      <c r="D6" s="6">
        <v>2115</v>
      </c>
      <c r="E6" s="6">
        <v>1323</v>
      </c>
      <c r="F6" s="6">
        <v>1063</v>
      </c>
      <c r="G6" s="6">
        <v>1354</v>
      </c>
      <c r="H6" s="6">
        <v>212</v>
      </c>
      <c r="I6" s="6">
        <v>-396</v>
      </c>
      <c r="J6" s="6">
        <v>1099</v>
      </c>
      <c r="K6" s="6">
        <v>1091</v>
      </c>
      <c r="L6" s="6">
        <v>729</v>
      </c>
      <c r="M6" s="6">
        <v>1242</v>
      </c>
      <c r="N6" s="6">
        <v>1609</v>
      </c>
      <c r="O6" s="6">
        <v>2375</v>
      </c>
      <c r="P6" s="6">
        <v>3282</v>
      </c>
    </row>
    <row r="7" spans="1:16" ht="12.75">
      <c r="A7" s="7" t="s">
        <v>51</v>
      </c>
      <c r="B7" s="8">
        <v>1217</v>
      </c>
      <c r="C7" s="6">
        <v>1234</v>
      </c>
      <c r="D7" s="6">
        <v>1872</v>
      </c>
      <c r="E7" s="6">
        <v>1514</v>
      </c>
      <c r="F7" s="6">
        <v>877</v>
      </c>
      <c r="G7" s="6">
        <v>1238</v>
      </c>
      <c r="H7" s="6">
        <v>-117</v>
      </c>
      <c r="I7" s="6">
        <v>-955</v>
      </c>
      <c r="J7" s="6">
        <v>635</v>
      </c>
      <c r="K7" s="6">
        <v>1244</v>
      </c>
      <c r="L7" s="6">
        <v>122</v>
      </c>
      <c r="M7" s="6">
        <v>-34</v>
      </c>
      <c r="N7" s="6">
        <v>1105</v>
      </c>
      <c r="O7" s="6">
        <v>2176</v>
      </c>
      <c r="P7" s="6">
        <v>3283</v>
      </c>
    </row>
    <row r="8" spans="1:16" ht="18.75" customHeight="1">
      <c r="A8" s="7" t="s">
        <v>60</v>
      </c>
      <c r="B8" s="9">
        <v>-91</v>
      </c>
      <c r="C8" s="6">
        <v>-71</v>
      </c>
      <c r="D8" s="6">
        <v>-331</v>
      </c>
      <c r="E8" s="6">
        <v>-327</v>
      </c>
      <c r="F8" s="6">
        <v>61</v>
      </c>
      <c r="G8" s="6">
        <v>76</v>
      </c>
      <c r="H8" s="6">
        <v>441</v>
      </c>
      <c r="I8" s="6">
        <v>-404</v>
      </c>
      <c r="J8" s="6">
        <v>-376</v>
      </c>
      <c r="K8" s="6">
        <v>-121</v>
      </c>
      <c r="L8" s="6">
        <v>-266</v>
      </c>
      <c r="M8" s="6">
        <v>-282</v>
      </c>
      <c r="N8" s="6">
        <v>-333</v>
      </c>
      <c r="O8" s="6">
        <v>-221</v>
      </c>
      <c r="P8" s="6">
        <v>-323</v>
      </c>
    </row>
    <row r="9" spans="1:16" ht="29.25" customHeight="1">
      <c r="A9" s="10" t="s">
        <v>52</v>
      </c>
      <c r="B9" s="11">
        <v>1335</v>
      </c>
      <c r="C9" s="11">
        <v>1705</v>
      </c>
      <c r="D9" s="11">
        <v>1689</v>
      </c>
      <c r="E9" s="11">
        <v>2284</v>
      </c>
      <c r="F9" s="11">
        <v>1888</v>
      </c>
      <c r="G9" s="11">
        <v>1288</v>
      </c>
      <c r="H9" s="11">
        <v>345</v>
      </c>
      <c r="I9" s="11">
        <v>-902</v>
      </c>
      <c r="J9" s="11">
        <v>1084</v>
      </c>
      <c r="K9" s="11">
        <v>1332</v>
      </c>
      <c r="L9" s="11">
        <v>1234</v>
      </c>
      <c r="M9" s="11">
        <v>1498</v>
      </c>
      <c r="N9" s="11">
        <v>1559</v>
      </c>
      <c r="O9" s="11">
        <v>1976</v>
      </c>
      <c r="P9" s="11">
        <v>1741</v>
      </c>
    </row>
    <row r="10" spans="1:16" ht="29.25" customHeight="1">
      <c r="A10" s="10" t="s">
        <v>53</v>
      </c>
      <c r="B10" s="12">
        <v>-4</v>
      </c>
      <c r="C10" s="12">
        <v>155</v>
      </c>
      <c r="D10" s="11">
        <v>234</v>
      </c>
      <c r="E10" s="11">
        <v>322</v>
      </c>
      <c r="F10" s="11">
        <v>389</v>
      </c>
      <c r="G10" s="11">
        <v>387</v>
      </c>
      <c r="H10" s="11">
        <v>92</v>
      </c>
      <c r="I10" s="11">
        <v>-659</v>
      </c>
      <c r="J10" s="11">
        <v>205</v>
      </c>
      <c r="K10" s="11">
        <v>192</v>
      </c>
      <c r="L10" s="11">
        <v>270</v>
      </c>
      <c r="M10" s="11">
        <v>-54</v>
      </c>
      <c r="N10" s="11">
        <v>-197</v>
      </c>
      <c r="O10" s="11">
        <f>1371-O9</f>
        <v>-605</v>
      </c>
      <c r="P10" s="11">
        <f>1638-P9</f>
        <v>-103</v>
      </c>
    </row>
    <row r="11" spans="1:16" ht="12.75">
      <c r="A11" s="7" t="s">
        <v>55</v>
      </c>
      <c r="B11" s="8">
        <v>2457</v>
      </c>
      <c r="C11" s="8">
        <v>3023</v>
      </c>
      <c r="D11" s="8">
        <v>3464</v>
      </c>
      <c r="E11" s="8">
        <v>3793</v>
      </c>
      <c r="F11" s="8">
        <v>3215</v>
      </c>
      <c r="G11" s="8">
        <v>2989</v>
      </c>
      <c r="H11" s="8">
        <v>761</v>
      </c>
      <c r="I11" s="8">
        <v>-2920</v>
      </c>
      <c r="J11" s="8">
        <v>3548</v>
      </c>
      <c r="K11" s="8">
        <v>2647</v>
      </c>
      <c r="L11" s="8">
        <v>2284</v>
      </c>
      <c r="M11" s="8">
        <v>1128</v>
      </c>
      <c r="N11" s="8">
        <v>2134</v>
      </c>
      <c r="O11" s="8">
        <v>3326</v>
      </c>
      <c r="P11" s="8">
        <v>4598</v>
      </c>
    </row>
    <row r="12" spans="1:16" ht="12.75">
      <c r="A12" s="10" t="s">
        <v>54</v>
      </c>
      <c r="B12" s="12">
        <v>-447</v>
      </c>
      <c r="C12" s="12">
        <v>-510</v>
      </c>
      <c r="D12" s="12">
        <v>-561</v>
      </c>
      <c r="E12" s="13">
        <v>-331</v>
      </c>
      <c r="F12" s="13">
        <v>-255</v>
      </c>
      <c r="G12" s="13">
        <v>-255</v>
      </c>
      <c r="H12" s="13">
        <v>-162</v>
      </c>
      <c r="I12" s="13">
        <v>-148</v>
      </c>
      <c r="J12" s="13">
        <v>-58</v>
      </c>
      <c r="K12" s="13">
        <v>-508</v>
      </c>
      <c r="L12" s="13">
        <v>-549</v>
      </c>
      <c r="M12" s="13">
        <v>-433</v>
      </c>
      <c r="N12" s="13">
        <v>-136</v>
      </c>
      <c r="O12" s="13">
        <v>-366</v>
      </c>
      <c r="P12" s="13">
        <v>-1055</v>
      </c>
    </row>
    <row r="13" spans="1:16" ht="12.75">
      <c r="A13" s="7" t="s">
        <v>37</v>
      </c>
      <c r="B13" s="8">
        <v>2010</v>
      </c>
      <c r="C13" s="8">
        <v>2513</v>
      </c>
      <c r="D13" s="8">
        <v>2903</v>
      </c>
      <c r="E13" s="8">
        <v>3462</v>
      </c>
      <c r="F13" s="8">
        <v>2960</v>
      </c>
      <c r="G13" s="8">
        <v>2734</v>
      </c>
      <c r="H13" s="8">
        <v>599</v>
      </c>
      <c r="I13" s="8">
        <v>-3068</v>
      </c>
      <c r="J13" s="8">
        <v>3490</v>
      </c>
      <c r="K13" s="8">
        <v>2139</v>
      </c>
      <c r="L13" s="8">
        <v>1735</v>
      </c>
      <c r="M13" s="8">
        <v>695</v>
      </c>
      <c r="N13" s="8">
        <v>1998</v>
      </c>
      <c r="O13" s="8">
        <v>2960</v>
      </c>
      <c r="P13" s="8">
        <v>3543</v>
      </c>
    </row>
    <row r="14" spans="1:16" ht="25.5">
      <c r="A14" s="10" t="s">
        <v>56</v>
      </c>
      <c r="B14" s="12">
        <v>54</v>
      </c>
      <c r="C14" s="12">
        <v>33</v>
      </c>
      <c r="D14" s="12">
        <v>67</v>
      </c>
      <c r="E14" s="13">
        <v>86</v>
      </c>
      <c r="F14" s="13">
        <v>74</v>
      </c>
      <c r="G14" s="13">
        <v>65</v>
      </c>
      <c r="H14" s="13">
        <v>28</v>
      </c>
      <c r="I14" s="13">
        <v>57</v>
      </c>
      <c r="J14" s="13">
        <v>70</v>
      </c>
      <c r="K14" s="13">
        <v>47</v>
      </c>
      <c r="L14" s="13">
        <v>-37</v>
      </c>
      <c r="M14" s="13">
        <v>109</v>
      </c>
      <c r="N14" s="13">
        <v>108</v>
      </c>
      <c r="O14" s="13">
        <v>137</v>
      </c>
      <c r="P14" s="13">
        <v>124</v>
      </c>
    </row>
    <row r="15" spans="1:16" ht="25.5">
      <c r="A15" s="10" t="s">
        <v>57</v>
      </c>
      <c r="B15" s="11">
        <v>1956</v>
      </c>
      <c r="C15" s="11">
        <v>2480</v>
      </c>
      <c r="D15" s="11">
        <v>2836</v>
      </c>
      <c r="E15" s="11">
        <v>3376</v>
      </c>
      <c r="F15" s="11">
        <v>2886</v>
      </c>
      <c r="G15" s="11">
        <v>2669</v>
      </c>
      <c r="H15" s="11">
        <v>571</v>
      </c>
      <c r="I15" s="11">
        <v>-3125</v>
      </c>
      <c r="J15" s="11">
        <v>3420</v>
      </c>
      <c r="K15" s="11">
        <v>2092</v>
      </c>
      <c r="L15" s="11">
        <v>1772</v>
      </c>
      <c r="M15" s="11">
        <v>586</v>
      </c>
      <c r="N15" s="11">
        <v>1890</v>
      </c>
      <c r="O15" s="11">
        <v>2823</v>
      </c>
      <c r="P15" s="11">
        <v>3419</v>
      </c>
    </row>
    <row r="16" spans="1:16" ht="12.75">
      <c r="A16" s="10" t="s">
        <v>58</v>
      </c>
      <c r="B16" s="12">
        <v>7.53</v>
      </c>
      <c r="C16" s="12">
        <v>9.32</v>
      </c>
      <c r="D16" s="12">
        <v>11.16</v>
      </c>
      <c r="E16" s="13">
        <v>13.23</v>
      </c>
      <c r="F16" s="13">
        <v>11.23</v>
      </c>
      <c r="G16" s="13">
        <v>10.32</v>
      </c>
      <c r="H16" s="13">
        <v>2.23</v>
      </c>
      <c r="I16" s="13">
        <v>-12.13</v>
      </c>
      <c r="J16" s="13">
        <v>12.7</v>
      </c>
      <c r="K16" s="13">
        <v>7.68</v>
      </c>
      <c r="L16" s="13">
        <v>6.51</v>
      </c>
      <c r="M16" s="13">
        <v>2.15</v>
      </c>
      <c r="N16" s="13">
        <v>6.92</v>
      </c>
      <c r="O16" s="13">
        <v>10.35</v>
      </c>
      <c r="P16" s="13">
        <v>12.57</v>
      </c>
    </row>
    <row r="18" ht="12.75">
      <c r="A18" t="s">
        <v>71</v>
      </c>
    </row>
    <row r="19" ht="12.75">
      <c r="A19" t="s">
        <v>59</v>
      </c>
    </row>
  </sheetData>
  <sheetProtection/>
  <mergeCells count="3">
    <mergeCell ref="B1:G1"/>
    <mergeCell ref="A2:G2"/>
    <mergeCell ref="B3:H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de résultats</dc:title>
  <dc:subject/>
  <dc:creator>RENAULT</dc:creator>
  <cp:keywords/>
  <dc:description/>
  <cp:lastModifiedBy>CANNESSON Maxime</cp:lastModifiedBy>
  <cp:lastPrinted>2016-02-10T16:23:08Z</cp:lastPrinted>
  <dcterms:created xsi:type="dcterms:W3CDTF">2009-02-11T17:29:08Z</dcterms:created>
  <dcterms:modified xsi:type="dcterms:W3CDTF">2017-02-09T16:06:45Z</dcterms:modified>
  <cp:category/>
  <cp:version/>
  <cp:contentType/>
  <cp:contentStatus/>
</cp:coreProperties>
</file>