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EB8BBC27-2FA3-47B2-84A6-C6640B16A584}" xr6:coauthVersionLast="36" xr6:coauthVersionMax="36" xr10:uidLastSave="{00000000-0000-0000-0000-000000000000}"/>
  <bookViews>
    <workbookView xWindow="3720" yWindow="0" windowWidth="19560" windowHeight="8040" tabRatio="705" xr2:uid="{00000000-000D-0000-FFFF-FFFF00000000}"/>
  </bookViews>
  <sheets>
    <sheet name="header" sheetId="18" r:id="rId1"/>
    <sheet name="2-VF1-D1" sheetId="10" r:id="rId2"/>
    <sheet name="2-VF1-D2" sheetId="13" r:id="rId3"/>
    <sheet name="2-VF1-D3" sheetId="14" r:id="rId4"/>
    <sheet name="2-VF1-D4" sheetId="15" r:id="rId5"/>
    <sheet name="2-VF1-D5" sheetId="35" r:id="rId6"/>
    <sheet name="2-VF1-D6" sheetId="36" r:id="rId7"/>
    <sheet name="2-VF1-D7" sheetId="37" r:id="rId8"/>
    <sheet name="2-VF1-D8" sheetId="27" r:id="rId9"/>
    <sheet name="2-VF1-D9" sheetId="44" r:id="rId10"/>
    <sheet name="2-VF1-D11" sheetId="45" r:id="rId11"/>
    <sheet name="2-VF1-D12" sheetId="54" r:id="rId12"/>
    <sheet name="9-VF1-D14" sheetId="47" r:id="rId13"/>
    <sheet name="2-VF1-D15" sheetId="43" r:id="rId14"/>
    <sheet name="9-VF1-D16" sheetId="49" r:id="rId15"/>
    <sheet name="9-VF1-D17" sheetId="50" r:id="rId16"/>
    <sheet name="9-VF1-D18" sheetId="55" r:id="rId17"/>
    <sheet name="2-VF1-E1" sheetId="9" r:id="rId18"/>
    <sheet name="2-VF1-E2" sheetId="11" r:id="rId19"/>
    <sheet name="2-VF1-E3" sheetId="21" r:id="rId20"/>
    <sheet name="2-VF1-E4" sheetId="12" r:id="rId21"/>
    <sheet name="2-VF1-E5" sheetId="30" r:id="rId22"/>
    <sheet name="2-VF1-E6" sheetId="20" r:id="rId23"/>
    <sheet name="2-VF1-E7" sheetId="22" r:id="rId24"/>
    <sheet name="2-VF1-E8" sheetId="29" r:id="rId25"/>
    <sheet name="2-VF1-E9" sheetId="24" r:id="rId26"/>
    <sheet name="2-VF1-E10" sheetId="31" r:id="rId27"/>
    <sheet name="2-VF1-E11" sheetId="28" r:id="rId28"/>
    <sheet name="2-VF1-E12" sheetId="38" r:id="rId29"/>
    <sheet name="2-VF1-E13" sheetId="39" r:id="rId30"/>
    <sheet name="2-VF1-E14" sheetId="40" r:id="rId31"/>
    <sheet name="2-VF1-E15" sheetId="51" r:id="rId32"/>
    <sheet name="2-VF1-E16" sheetId="52" r:id="rId33"/>
    <sheet name="9-VF1-E17" sheetId="48" r:id="rId34"/>
    <sheet name="2-VF1-E18" sheetId="41" r:id="rId35"/>
    <sheet name="2-UU1-D1" sheetId="17" r:id="rId36"/>
    <sheet name="2-UU1-D2" sheetId="16" r:id="rId37"/>
    <sheet name="2-UU1-D3" sheetId="46" r:id="rId38"/>
    <sheet name="2-UU1-E1" sheetId="19" r:id="rId39"/>
    <sheet name="2-UU1-E2" sheetId="32" r:id="rId40"/>
    <sheet name="2-UU1-E3" sheetId="33" r:id="rId41"/>
    <sheet name="2-UU1-E4" sheetId="34" r:id="rId42"/>
    <sheet name="2-UU1-E6" sheetId="26" r:id="rId43"/>
    <sheet name="9-UU1-E7" sheetId="56" r:id="rId44"/>
    <sheet name="2-VFA-E1" sheetId="23" r:id="rId45"/>
    <sheet name="2-VFA-E2" sheetId="42" r:id="rId46"/>
  </sheets>
  <definedNames>
    <definedName name="_xlnm._FilterDatabase" localSheetId="35" hidden="1">'2-UU1-D1'!$A$12:$A$13</definedName>
    <definedName name="_xlnm._FilterDatabase" localSheetId="36" hidden="1">'2-UU1-D2'!$A$12:$A$23</definedName>
    <definedName name="_xlnm._FilterDatabase" localSheetId="37" hidden="1">'2-UU1-D3'!$A$12:$A$14</definedName>
    <definedName name="_xlnm._FilterDatabase" localSheetId="38" hidden="1">'2-UU1-E1'!$A$12:$A$22</definedName>
    <definedName name="_xlnm._FilterDatabase" localSheetId="39" hidden="1">'2-UU1-E2'!$A$12:$A$15</definedName>
    <definedName name="_xlnm._FilterDatabase" localSheetId="40" hidden="1">'2-UU1-E3'!$A$12:$A$16</definedName>
    <definedName name="_xlnm._FilterDatabase" localSheetId="41" hidden="1">'2-UU1-E4'!$A$12:$A$13</definedName>
    <definedName name="_xlnm._FilterDatabase" localSheetId="42" hidden="1">'2-UU1-E6'!$A$12:$A$14</definedName>
    <definedName name="_xlnm._FilterDatabase" localSheetId="1" hidden="1">'2-VF1-D1'!$A$12:$A$65</definedName>
    <definedName name="_xlnm._FilterDatabase" localSheetId="10" hidden="1">'2-VF1-D11'!$A$12:$A$16</definedName>
    <definedName name="_xlnm._FilterDatabase" localSheetId="11" hidden="1">'2-VF1-D12'!$A$12:$A$104</definedName>
    <definedName name="_xlnm._FilterDatabase" localSheetId="13" hidden="1">'2-VF1-D15'!$A$12:$A$15</definedName>
    <definedName name="_xlnm._FilterDatabase" localSheetId="2" hidden="1">'2-VF1-D2'!$A$12:$A$17</definedName>
    <definedName name="_xlnm._FilterDatabase" localSheetId="3" hidden="1">'2-VF1-D3'!$A$12:$A$17</definedName>
    <definedName name="_xlnm._FilterDatabase" localSheetId="4" hidden="1">'2-VF1-D4'!$A$12:$A$16</definedName>
    <definedName name="_xlnm._FilterDatabase" localSheetId="5" hidden="1">'2-VF1-D5'!$A$12:$A$20</definedName>
    <definedName name="_xlnm._FilterDatabase" localSheetId="6" hidden="1">'2-VF1-D6'!$A$12:$A$32</definedName>
    <definedName name="_xlnm._FilterDatabase" localSheetId="7" hidden="1">'2-VF1-D7'!$A$12:$A$13</definedName>
    <definedName name="_xlnm._FilterDatabase" localSheetId="8" hidden="1">'2-VF1-D8'!$A$12:$A$21</definedName>
    <definedName name="_xlnm._FilterDatabase" localSheetId="9" hidden="1">'2-VF1-D9'!$A$12:$A$18</definedName>
    <definedName name="_xlnm._FilterDatabase" localSheetId="17" hidden="1">'2-VF1-E1'!$A$12:$A$23</definedName>
    <definedName name="_xlnm._FilterDatabase" localSheetId="26" hidden="1">'2-VF1-E10'!$A$12:$A$13</definedName>
    <definedName name="_xlnm._FilterDatabase" localSheetId="27" hidden="1">'2-VF1-E11'!$A$12:$A$20</definedName>
    <definedName name="_xlnm._FilterDatabase" localSheetId="28" hidden="1">'2-VF1-E12'!$A$12:$A$31</definedName>
    <definedName name="_xlnm._FilterDatabase" localSheetId="29" hidden="1">'2-VF1-E13'!$A$12:$A$24</definedName>
    <definedName name="_xlnm._FilterDatabase" localSheetId="30" hidden="1">'2-VF1-E14'!$A$12:$A$12</definedName>
    <definedName name="_xlnm._FilterDatabase" localSheetId="31" hidden="1">'2-VF1-E15'!$A$12:$A$12</definedName>
    <definedName name="_xlnm._FilterDatabase" localSheetId="32" hidden="1">'2-VF1-E16'!$A$12:$A$12</definedName>
    <definedName name="_xlnm._FilterDatabase" localSheetId="34" hidden="1">'2-VF1-E18'!$A$12:$A$12</definedName>
    <definedName name="_xlnm._FilterDatabase" localSheetId="18" hidden="1">'2-VF1-E2'!$A$12:$A$14</definedName>
    <definedName name="_xlnm._FilterDatabase" localSheetId="19" hidden="1">'2-VF1-E3'!$A$12:$A$20</definedName>
    <definedName name="_xlnm._FilterDatabase" localSheetId="20" hidden="1">'2-VF1-E4'!$A$12:$A$14</definedName>
    <definedName name="_xlnm._FilterDatabase" localSheetId="21" hidden="1">'2-VF1-E5'!$A$12:$A$16</definedName>
    <definedName name="_xlnm._FilterDatabase" localSheetId="22" hidden="1">'2-VF1-E6'!$A$12:$A$13</definedName>
    <definedName name="_xlnm._FilterDatabase" localSheetId="23" hidden="1">'2-VF1-E7'!$A$12:$A$14</definedName>
    <definedName name="_xlnm._FilterDatabase" localSheetId="24" hidden="1">'2-VF1-E8'!$A$12:$A$21</definedName>
    <definedName name="_xlnm._FilterDatabase" localSheetId="25" hidden="1">'2-VF1-E9'!$A$12:$A$72</definedName>
    <definedName name="_xlnm._FilterDatabase" localSheetId="44" hidden="1">'2-VFA-E1'!$A$12:$A$14</definedName>
    <definedName name="_xlnm._FilterDatabase" localSheetId="45" hidden="1">'2-VFA-E2'!$A$12:$A$16</definedName>
    <definedName name="_xlnm._FilterDatabase" localSheetId="43" hidden="1">'9-UU1-E7'!$A$12:$A$25</definedName>
    <definedName name="_xlnm._FilterDatabase" localSheetId="12" hidden="1">'9-VF1-D14'!$A$12:$A$15</definedName>
    <definedName name="_xlnm._FilterDatabase" localSheetId="14" hidden="1">'9-VF1-D16'!$A$12:$A$16</definedName>
    <definedName name="_xlnm._FilterDatabase" localSheetId="15" hidden="1">'9-VF1-D17'!$A$12:$A$16</definedName>
    <definedName name="_xlnm._FilterDatabase" localSheetId="16" hidden="1">'9-VF1-D18'!$A$12:$A$16</definedName>
    <definedName name="_xlnm._FilterDatabase" localSheetId="33" hidden="1">'9-VF1-E17'!$A$12:$A$14</definedName>
    <definedName name="_xlnm._FilterDatabase" localSheetId="0" hidden="1">header!$A$1:$B$253</definedName>
    <definedName name="_xlnm.Print_Area" localSheetId="35">'2-UU1-D1'!$A$1:$AN$13</definedName>
    <definedName name="_xlnm.Print_Area" localSheetId="36">'2-UU1-D2'!$A$1:$AN$23</definedName>
    <definedName name="_xlnm.Print_Area" localSheetId="37">'2-UU1-D3'!$A$1</definedName>
    <definedName name="_xlnm.Print_Area" localSheetId="38">'2-UU1-E1'!$A$1:$AN$22</definedName>
    <definedName name="_xlnm.Print_Area" localSheetId="39">'2-UU1-E2'!$A$1:$AN$15</definedName>
    <definedName name="_xlnm.Print_Area" localSheetId="40">'2-UU1-E3'!$A$1:$AN$32</definedName>
    <definedName name="_xlnm.Print_Area" localSheetId="41">'2-UU1-E4'!$A$1:$AN$20</definedName>
    <definedName name="_xlnm.Print_Area" localSheetId="42">'2-UU1-E6'!$A$1:$AN$14</definedName>
    <definedName name="_xlnm.Print_Area" localSheetId="1">'2-VF1-D1'!$A$1:$AN$65</definedName>
    <definedName name="_xlnm.Print_Area" localSheetId="10">'2-VF1-D11'!$A$1</definedName>
    <definedName name="_xlnm.Print_Area" localSheetId="11">'2-VF1-D12'!$A$1</definedName>
    <definedName name="_xlnm.Print_Area" localSheetId="13">'2-VF1-D15'!$A$1</definedName>
    <definedName name="_xlnm.Print_Area" localSheetId="2">'2-VF1-D2'!$A$1:$AN$17</definedName>
    <definedName name="_xlnm.Print_Area" localSheetId="3">'2-VF1-D3'!$A$1:$AN$17</definedName>
    <definedName name="_xlnm.Print_Area" localSheetId="4">'2-VF1-D4'!$A$1:$AN$16</definedName>
    <definedName name="_xlnm.Print_Area" localSheetId="5">'2-VF1-D5'!$A$1:$AN$20</definedName>
    <definedName name="_xlnm.Print_Area" localSheetId="6">'2-VF1-D6'!$A$1:$AN$32</definedName>
    <definedName name="_xlnm.Print_Area" localSheetId="7">'2-VF1-D7'!$A$1:$AN$15</definedName>
    <definedName name="_xlnm.Print_Area" localSheetId="8">'2-VF1-D8'!$A$1:$AN$21</definedName>
    <definedName name="_xlnm.Print_Area" localSheetId="9">'2-VF1-D9'!$A$1</definedName>
    <definedName name="_xlnm.Print_Area" localSheetId="17">'2-VF1-E1'!$A$1:$AN$23</definedName>
    <definedName name="_xlnm.Print_Area" localSheetId="26">'2-VF1-E10'!$A$1:$AN$13</definedName>
    <definedName name="_xlnm.Print_Area" localSheetId="27">'2-VF1-E11'!$A$1</definedName>
    <definedName name="_xlnm.Print_Area" localSheetId="28">'2-VF1-E12'!$A$1</definedName>
    <definedName name="_xlnm.Print_Area" localSheetId="29">'2-VF1-E13'!$A$4</definedName>
    <definedName name="_xlnm.Print_Area" localSheetId="30">'2-VF1-E14'!$A$1</definedName>
    <definedName name="_xlnm.Print_Area" localSheetId="31">'2-VF1-E15'!$A$1</definedName>
    <definedName name="_xlnm.Print_Area" localSheetId="32">'2-VF1-E16'!$A$1</definedName>
    <definedName name="_xlnm.Print_Area" localSheetId="34">'2-VF1-E18'!$A$1</definedName>
    <definedName name="_xlnm.Print_Area" localSheetId="18">'2-VF1-E2'!$A$1:$AN$14</definedName>
    <definedName name="_xlnm.Print_Area" localSheetId="19">'2-VF1-E3'!$A$1:$AN$20</definedName>
    <definedName name="_xlnm.Print_Area" localSheetId="20">'2-VF1-E4'!$A$1:$AN$14</definedName>
    <definedName name="_xlnm.Print_Area" localSheetId="21">'2-VF1-E5'!$A$1:$AN$16</definedName>
    <definedName name="_xlnm.Print_Area" localSheetId="22">'2-VF1-E6'!$A$1:$AN$13</definedName>
    <definedName name="_xlnm.Print_Area" localSheetId="23">'2-VF1-E7'!$A$1:$AN$14</definedName>
    <definedName name="_xlnm.Print_Area" localSheetId="24">'2-VF1-E8'!$A$1:$AN$21</definedName>
    <definedName name="_xlnm.Print_Area" localSheetId="25">'2-VF1-E9'!$A$1:$AN$33</definedName>
    <definedName name="_xlnm.Print_Area" localSheetId="44">'2-VFA-E1'!$A$1:$AN$14</definedName>
    <definedName name="_xlnm.Print_Area" localSheetId="45">'2-VFA-E2'!$A$1</definedName>
    <definedName name="_xlnm.Print_Area" localSheetId="43">'9-UU1-E7'!$A$2</definedName>
    <definedName name="_xlnm.Print_Area" localSheetId="12">'9-VF1-D14'!$A$1</definedName>
    <definedName name="_xlnm.Print_Area" localSheetId="14">'9-VF1-D16'!$A$1</definedName>
    <definedName name="_xlnm.Print_Area" localSheetId="15">'9-VF1-D17'!$A$1</definedName>
    <definedName name="_xlnm.Print_Area" localSheetId="16">'9-VF1-D18'!$A$1</definedName>
    <definedName name="_xlnm.Print_Area" localSheetId="33">'9-VF1-E17'!$A$1</definedName>
    <definedName name="_xlnm.Print_Area" localSheetId="0">header!$A$1:$B$220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72" i="54" l="1"/>
  <c r="AL71" i="54"/>
  <c r="AL70" i="54"/>
  <c r="AL69" i="54"/>
  <c r="AL68" i="54"/>
  <c r="AL67" i="54"/>
  <c r="AL66" i="54"/>
  <c r="AL65" i="54"/>
  <c r="AL88" i="54"/>
  <c r="AL87" i="54"/>
  <c r="AL86" i="54"/>
  <c r="AL85" i="54"/>
  <c r="AL84" i="54"/>
  <c r="AL83" i="54"/>
  <c r="AL82" i="54"/>
  <c r="AL81" i="54"/>
  <c r="AL80" i="54"/>
  <c r="AL79" i="54"/>
  <c r="AL78" i="54"/>
  <c r="AL77" i="54"/>
  <c r="AL76" i="54"/>
  <c r="AL75" i="54"/>
  <c r="AL74" i="54"/>
  <c r="AL73" i="54"/>
  <c r="AL96" i="54"/>
  <c r="AL95" i="54"/>
  <c r="AL94" i="54"/>
  <c r="AL93" i="54"/>
  <c r="AL92" i="54"/>
  <c r="AL91" i="54"/>
  <c r="AL90" i="54"/>
  <c r="AL89" i="54"/>
  <c r="AL100" i="54"/>
  <c r="AL99" i="54"/>
  <c r="AL98" i="54"/>
  <c r="AL97" i="54"/>
  <c r="AL102" i="54"/>
  <c r="AL101" i="54"/>
  <c r="AL103" i="54"/>
  <c r="AL48" i="54"/>
  <c r="AL47" i="54"/>
  <c r="AL46" i="54"/>
  <c r="AL45" i="54"/>
  <c r="AL44" i="54"/>
  <c r="AL43" i="54"/>
  <c r="AL42" i="54"/>
  <c r="AL41" i="54"/>
  <c r="AL40" i="54"/>
  <c r="AL39" i="54"/>
  <c r="AL56" i="54"/>
  <c r="AL55" i="54"/>
  <c r="AL54" i="54"/>
  <c r="AL53" i="54"/>
  <c r="AL52" i="54"/>
  <c r="AL51" i="54"/>
  <c r="AL50" i="54"/>
  <c r="AL49" i="54"/>
  <c r="AL60" i="54"/>
  <c r="AL59" i="54"/>
  <c r="AL58" i="54"/>
  <c r="AL57" i="54"/>
  <c r="AL62" i="54"/>
  <c r="AL61" i="54"/>
  <c r="AL63" i="54"/>
  <c r="AL22" i="54"/>
  <c r="AL21" i="54"/>
  <c r="AL20" i="54"/>
  <c r="AL19" i="54"/>
  <c r="AL18" i="54"/>
  <c r="AL17" i="54"/>
  <c r="AL16" i="54"/>
  <c r="AL15" i="54"/>
  <c r="AL14" i="54"/>
  <c r="AL13" i="54"/>
  <c r="AL30" i="54"/>
  <c r="AL29" i="54"/>
  <c r="AL28" i="54"/>
  <c r="AL27" i="54"/>
  <c r="AL26" i="54"/>
  <c r="AL25" i="54"/>
  <c r="AL24" i="54"/>
  <c r="AL23" i="54"/>
  <c r="AL34" i="54"/>
  <c r="AL33" i="54"/>
  <c r="AL32" i="54"/>
  <c r="AL31" i="54"/>
  <c r="AL36" i="54"/>
  <c r="AL35" i="54"/>
  <c r="AL37" i="54"/>
  <c r="AL38" i="54"/>
  <c r="AL17" i="51" l="1"/>
  <c r="AL15" i="51"/>
  <c r="AL13" i="51"/>
  <c r="AL16" i="51" l="1"/>
  <c r="AL48" i="38"/>
  <c r="AL30" i="43" l="1"/>
  <c r="AL34" i="49" l="1"/>
  <c r="AL26" i="56" l="1"/>
  <c r="AL23" i="56"/>
  <c r="AL27" i="56"/>
  <c r="AL24" i="56"/>
  <c r="AL19" i="56"/>
  <c r="AL17" i="56"/>
  <c r="AL15" i="56"/>
  <c r="AL13" i="56"/>
  <c r="AL47" i="38" l="1"/>
  <c r="AL46" i="38"/>
  <c r="AL45" i="38"/>
  <c r="AL28" i="56" l="1"/>
  <c r="AL22" i="56"/>
  <c r="AL20" i="56"/>
  <c r="AL18" i="56"/>
  <c r="AL16" i="56"/>
  <c r="AL14" i="56"/>
  <c r="AL21" i="56"/>
  <c r="AL25" i="56"/>
  <c r="AL31" i="55"/>
  <c r="AL30" i="55"/>
  <c r="AL29" i="55"/>
  <c r="AL28" i="55"/>
  <c r="AL33" i="55"/>
  <c r="AL32" i="55"/>
  <c r="AL34" i="55"/>
  <c r="AL25" i="55"/>
  <c r="AL24" i="55"/>
  <c r="AL26" i="55"/>
  <c r="AL20" i="55"/>
  <c r="AL19" i="55"/>
  <c r="AL18" i="55"/>
  <c r="AL17" i="55"/>
  <c r="AL22" i="55"/>
  <c r="AL21" i="55"/>
  <c r="AL23" i="55"/>
  <c r="AL27" i="55"/>
  <c r="AL15" i="55"/>
  <c r="AL14" i="55"/>
  <c r="AL13" i="55"/>
  <c r="AL16" i="55"/>
  <c r="AL104" i="54" l="1"/>
  <c r="AL64" i="54"/>
  <c r="AL14" i="52" l="1"/>
  <c r="AL13" i="52"/>
  <c r="AL15" i="52"/>
  <c r="AL18" i="51"/>
  <c r="AL14" i="51"/>
  <c r="AL16" i="40"/>
  <c r="AL17" i="40"/>
  <c r="AL17" i="38" l="1"/>
  <c r="AL15" i="38"/>
  <c r="AL13" i="38"/>
  <c r="AL33" i="49"/>
  <c r="AL32" i="49"/>
  <c r="AL24" i="45" l="1"/>
  <c r="AL23" i="45"/>
  <c r="AL22" i="45"/>
  <c r="AL21" i="45"/>
  <c r="AL20" i="45"/>
  <c r="AL19" i="45"/>
  <c r="AL18" i="45"/>
  <c r="AL17" i="45"/>
  <c r="AL44" i="38" l="1"/>
  <c r="AL43" i="38"/>
  <c r="AL42" i="38"/>
  <c r="AL41" i="38" l="1"/>
  <c r="AL40" i="38"/>
  <c r="AK34" i="36" l="1"/>
  <c r="AK33" i="36"/>
  <c r="AK42" i="36"/>
  <c r="AK41" i="36"/>
  <c r="AK40" i="36"/>
  <c r="AK39" i="36"/>
  <c r="AK38" i="36"/>
  <c r="AK37" i="36"/>
  <c r="AK36" i="36"/>
  <c r="AK35" i="36"/>
  <c r="AK50" i="36"/>
  <c r="AK49" i="36"/>
  <c r="AK48" i="36"/>
  <c r="AK47" i="36"/>
  <c r="AK46" i="36"/>
  <c r="AK45" i="36"/>
  <c r="AK44" i="36"/>
  <c r="AK43" i="36"/>
  <c r="AK54" i="36"/>
  <c r="AK53" i="36"/>
  <c r="AK52" i="36"/>
  <c r="AK51" i="36"/>
  <c r="AK56" i="36"/>
  <c r="AK55" i="36"/>
  <c r="AK57" i="36"/>
  <c r="AK58" i="36" l="1"/>
  <c r="AL29" i="43" l="1"/>
  <c r="AL28" i="43"/>
  <c r="AL27" i="43"/>
  <c r="AL26" i="43"/>
  <c r="AL24" i="43"/>
  <c r="AL25" i="43"/>
  <c r="AL23" i="43"/>
  <c r="AL22" i="43"/>
  <c r="AL48" i="48" l="1"/>
  <c r="AL46" i="48"/>
  <c r="AL45" i="48"/>
  <c r="AL43" i="48"/>
  <c r="AL24" i="50" l="1"/>
  <c r="AL23" i="50"/>
  <c r="AL22" i="50"/>
  <c r="AL21" i="50"/>
  <c r="AL20" i="50"/>
  <c r="AL19" i="50"/>
  <c r="AL18" i="50"/>
  <c r="AL17" i="50"/>
  <c r="AL16" i="50"/>
  <c r="AL15" i="50"/>
  <c r="AL14" i="50"/>
  <c r="AL13" i="50"/>
  <c r="AL35" i="49"/>
  <c r="AL31" i="49"/>
  <c r="AL30" i="49"/>
  <c r="AL29" i="49"/>
  <c r="AL28" i="49"/>
  <c r="AL27" i="49"/>
  <c r="AL26" i="49"/>
  <c r="AL25" i="49"/>
  <c r="AL28" i="47" l="1"/>
  <c r="AL27" i="47"/>
  <c r="AL54" i="48" l="1"/>
  <c r="AL53" i="48"/>
  <c r="AL56" i="48"/>
  <c r="AL55" i="48"/>
  <c r="AL52" i="48"/>
  <c r="AL51" i="48"/>
  <c r="AL50" i="48"/>
  <c r="AL49" i="48"/>
  <c r="AL47" i="48"/>
  <c r="AL44" i="48"/>
  <c r="AL42" i="48"/>
  <c r="AL41" i="48"/>
  <c r="AL40" i="48"/>
  <c r="AL39" i="48"/>
  <c r="AL38" i="48" l="1"/>
  <c r="AL37" i="48"/>
  <c r="AL36" i="48"/>
  <c r="AL29" i="48"/>
  <c r="AL28" i="48"/>
  <c r="AL27" i="48"/>
  <c r="AL26" i="48"/>
  <c r="AL25" i="48"/>
  <c r="AL21" i="48"/>
  <c r="AL20" i="48"/>
  <c r="AL19" i="48"/>
  <c r="AL28" i="46" l="1"/>
  <c r="AL25" i="46"/>
  <c r="AL15" i="46"/>
  <c r="AL13" i="46"/>
  <c r="AL38" i="44" l="1"/>
  <c r="AL37" i="44"/>
  <c r="AL36" i="44"/>
  <c r="AL35" i="44"/>
  <c r="AL34" i="44"/>
  <c r="AL33" i="44"/>
  <c r="AL32" i="44"/>
  <c r="AL31" i="44"/>
  <c r="AL27" i="44"/>
  <c r="AL26" i="44"/>
  <c r="AL25" i="44"/>
  <c r="AL16" i="41"/>
  <c r="AL15" i="41"/>
  <c r="AL37" i="39"/>
  <c r="AL36" i="39"/>
  <c r="AL35" i="39"/>
  <c r="AL34" i="39"/>
  <c r="AL33" i="39"/>
  <c r="AL32" i="39"/>
  <c r="AL31" i="39"/>
  <c r="AL30" i="39"/>
  <c r="AL19" i="43" l="1"/>
  <c r="AL24" i="49" l="1"/>
  <c r="AL23" i="49"/>
  <c r="AL22" i="49"/>
  <c r="AL21" i="49"/>
  <c r="AL20" i="49"/>
  <c r="AL19" i="49"/>
  <c r="AL18" i="49"/>
  <c r="AL17" i="49"/>
  <c r="AL14" i="49"/>
  <c r="AL13" i="49"/>
  <c r="AL15" i="49"/>
  <c r="AL19" i="47"/>
  <c r="AL17" i="47"/>
  <c r="AL16" i="49" l="1"/>
  <c r="AL31" i="47" l="1"/>
  <c r="AL30" i="47"/>
  <c r="AL29" i="47"/>
  <c r="AL26" i="47"/>
  <c r="AL25" i="47"/>
  <c r="AL24" i="47"/>
  <c r="AL23" i="47"/>
  <c r="AL22" i="47"/>
  <c r="AL21" i="47"/>
  <c r="AL20" i="47"/>
  <c r="AL18" i="47"/>
  <c r="AL14" i="47"/>
  <c r="AL13" i="47"/>
  <c r="AL16" i="47" l="1"/>
  <c r="AL35" i="48" l="1"/>
  <c r="AL34" i="48"/>
  <c r="AL33" i="48"/>
  <c r="AL32" i="48"/>
  <c r="AL31" i="48"/>
  <c r="AL30" i="48"/>
  <c r="AL23" i="48"/>
  <c r="AL24" i="48"/>
  <c r="AL22" i="48"/>
  <c r="AL17" i="48"/>
  <c r="AL18" i="48"/>
  <c r="AL16" i="48"/>
  <c r="AL15" i="48"/>
  <c r="AL13" i="48"/>
  <c r="AL14" i="48"/>
  <c r="AL15" i="47" l="1"/>
  <c r="AL32" i="46" l="1"/>
  <c r="AL31" i="46"/>
  <c r="AL30" i="46"/>
  <c r="AL34" i="46"/>
  <c r="AL33" i="46"/>
  <c r="AL29" i="46"/>
  <c r="AL27" i="46" l="1"/>
  <c r="AL26" i="46" l="1"/>
  <c r="AL24" i="46"/>
  <c r="AL23" i="46"/>
  <c r="AL21" i="46"/>
  <c r="AL22" i="46"/>
  <c r="AL18" i="46" l="1"/>
  <c r="AL17" i="46"/>
  <c r="AL19" i="46"/>
  <c r="AL16" i="46"/>
  <c r="AL20" i="46"/>
  <c r="AL14" i="46"/>
  <c r="AL28" i="45" l="1"/>
  <c r="AL27" i="45"/>
  <c r="AL26" i="45"/>
  <c r="AL25" i="45"/>
  <c r="AL14" i="45"/>
  <c r="AL13" i="45"/>
  <c r="AL15" i="45"/>
  <c r="AL16" i="45"/>
  <c r="AL40" i="44"/>
  <c r="AL39" i="44"/>
  <c r="AL30" i="44"/>
  <c r="AL29" i="44"/>
  <c r="AL28" i="44"/>
  <c r="AL24" i="44"/>
  <c r="AL23" i="44"/>
  <c r="AL22" i="44"/>
  <c r="AL21" i="44"/>
  <c r="AL20" i="44"/>
  <c r="AL19" i="44"/>
  <c r="AL15" i="44"/>
  <c r="AL14" i="44"/>
  <c r="AL13" i="44"/>
  <c r="AL17" i="44"/>
  <c r="AL16" i="44"/>
  <c r="AL18" i="44"/>
  <c r="AL21" i="43"/>
  <c r="AL20" i="43"/>
  <c r="AL18" i="43"/>
  <c r="AL17" i="43"/>
  <c r="AL16" i="43"/>
  <c r="AL14" i="43" l="1"/>
  <c r="AL13" i="43"/>
  <c r="AL15" i="43"/>
  <c r="AL15" i="42"/>
  <c r="AL13" i="42"/>
  <c r="AL14" i="42"/>
  <c r="AL16" i="42"/>
  <c r="AL14" i="41"/>
  <c r="AL13" i="41"/>
  <c r="AL17" i="41"/>
  <c r="AL14" i="40" l="1"/>
  <c r="AL13" i="40"/>
  <c r="AL15" i="40"/>
  <c r="AL29" i="39"/>
  <c r="AL27" i="39"/>
  <c r="AL26" i="39"/>
  <c r="AL25" i="39"/>
  <c r="AL28" i="39"/>
  <c r="AL20" i="39"/>
  <c r="AL19" i="39"/>
  <c r="AL18" i="39"/>
  <c r="AL17" i="39"/>
  <c r="AL16" i="39"/>
  <c r="AL15" i="39"/>
  <c r="AL14" i="39"/>
  <c r="AL13" i="39"/>
  <c r="AL22" i="39"/>
  <c r="AL21" i="39"/>
  <c r="AL23" i="39"/>
  <c r="AL24" i="39"/>
  <c r="AL37" i="38"/>
  <c r="AL36" i="38"/>
  <c r="AL35" i="38"/>
  <c r="AL34" i="38"/>
  <c r="AL33" i="38"/>
  <c r="AL32" i="38"/>
  <c r="AL39" i="38"/>
  <c r="AL38" i="38"/>
  <c r="AL28" i="38"/>
  <c r="AL27" i="38"/>
  <c r="AL26" i="38"/>
  <c r="AL25" i="38"/>
  <c r="AL24" i="38"/>
  <c r="AL23" i="38"/>
  <c r="AL29" i="38"/>
  <c r="AL22" i="38"/>
  <c r="AL21" i="38"/>
  <c r="AL20" i="38"/>
  <c r="AL19" i="38"/>
  <c r="AL30" i="38"/>
  <c r="AL18" i="38"/>
  <c r="AL16" i="38"/>
  <c r="AL14" i="38"/>
  <c r="AL31" i="38"/>
  <c r="AK14" i="37" l="1"/>
  <c r="AK15" i="37"/>
  <c r="AK13" i="37" l="1"/>
  <c r="AK24" i="36"/>
  <c r="AK23" i="36"/>
  <c r="AK22" i="36"/>
  <c r="AK21" i="36"/>
  <c r="AK28" i="36"/>
  <c r="AK27" i="36"/>
  <c r="AK26" i="36"/>
  <c r="AK25" i="36"/>
  <c r="AK30" i="36"/>
  <c r="AK29" i="36"/>
  <c r="AK31" i="36"/>
  <c r="AK20" i="36"/>
  <c r="AK16" i="36"/>
  <c r="AK15" i="36"/>
  <c r="AK14" i="36"/>
  <c r="AK13" i="36"/>
  <c r="AK18" i="36"/>
  <c r="AK17" i="36"/>
  <c r="AK19" i="36"/>
  <c r="AK32" i="36"/>
  <c r="AK28" i="35" l="1"/>
  <c r="AK14" i="31" l="1"/>
  <c r="AK27" i="35" l="1"/>
  <c r="AK25" i="35"/>
  <c r="AK26" i="35"/>
  <c r="AK22" i="35"/>
  <c r="AK21" i="35"/>
  <c r="AK23" i="35"/>
  <c r="AK16" i="35"/>
  <c r="AK15" i="35"/>
  <c r="AK14" i="35"/>
  <c r="AK13" i="35"/>
  <c r="AK17" i="35"/>
  <c r="AK18" i="35"/>
  <c r="AK19" i="35"/>
  <c r="AK24" i="35"/>
  <c r="AK20" i="35"/>
  <c r="AK14" i="27" l="1"/>
  <c r="AK20" i="34" l="1"/>
  <c r="AK19" i="34"/>
  <c r="AK18" i="34"/>
  <c r="AK17" i="34"/>
  <c r="AK16" i="34" l="1"/>
  <c r="AK15" i="34"/>
  <c r="AK14" i="34"/>
  <c r="AK13" i="34" l="1"/>
  <c r="AK32" i="33" l="1"/>
  <c r="AK29" i="33"/>
  <c r="AK31" i="33"/>
  <c r="AK30" i="33"/>
  <c r="AK28" i="33"/>
  <c r="AK27" i="33"/>
  <c r="AK26" i="33"/>
  <c r="AK25" i="33"/>
  <c r="AK22" i="33"/>
  <c r="AK21" i="33"/>
  <c r="AK24" i="33"/>
  <c r="AK23" i="33"/>
  <c r="AK20" i="33"/>
  <c r="AK19" i="33"/>
  <c r="AK15" i="33"/>
  <c r="AK14" i="33"/>
  <c r="AK13" i="33"/>
  <c r="AK17" i="33"/>
  <c r="AK18" i="33"/>
  <c r="AK16" i="33"/>
  <c r="AK27" i="32"/>
  <c r="AK28" i="32"/>
  <c r="AK29" i="32"/>
  <c r="AK25" i="32"/>
  <c r="AK24" i="32"/>
  <c r="AK26" i="32"/>
  <c r="AK21" i="32"/>
  <c r="AK20" i="32"/>
  <c r="AK22" i="32"/>
  <c r="AK23" i="32"/>
  <c r="AK17" i="32"/>
  <c r="AK16" i="32"/>
  <c r="AK18" i="32"/>
  <c r="AK19" i="32"/>
  <c r="AK14" i="32"/>
  <c r="AK13" i="32"/>
  <c r="AK15" i="32"/>
  <c r="AK13" i="31"/>
  <c r="AK23" i="29"/>
  <c r="AK22" i="29" l="1"/>
  <c r="AK19" i="29"/>
  <c r="AK18" i="29"/>
  <c r="AK20" i="29"/>
  <c r="AK17" i="29"/>
  <c r="AK15" i="28" l="1"/>
  <c r="AK13" i="28"/>
  <c r="AK16" i="30" l="1"/>
  <c r="AK15" i="30"/>
  <c r="AK14" i="30"/>
  <c r="AK13" i="30"/>
  <c r="AK13" i="29"/>
  <c r="AK16" i="29"/>
  <c r="AK14" i="29"/>
  <c r="AK21" i="29"/>
  <c r="AK15" i="29"/>
  <c r="AK18" i="28" l="1"/>
  <c r="AK19" i="28"/>
  <c r="AK17" i="28"/>
  <c r="AK16" i="28"/>
  <c r="AK14" i="28"/>
  <c r="AK20" i="28"/>
  <c r="AK15" i="27" l="1"/>
  <c r="AK20" i="27"/>
  <c r="AK17" i="27"/>
  <c r="AK21" i="27"/>
  <c r="AK19" i="27"/>
  <c r="AK18" i="27"/>
  <c r="AK16" i="27"/>
  <c r="AK13" i="27"/>
  <c r="AK14" i="26" l="1"/>
  <c r="AK13" i="26"/>
  <c r="AK25" i="9" l="1"/>
  <c r="AK24" i="9"/>
  <c r="AK72" i="24" l="1"/>
  <c r="AK71" i="24"/>
  <c r="AK70" i="24"/>
  <c r="AK69" i="24"/>
  <c r="AK68" i="24"/>
  <c r="AK67" i="24"/>
  <c r="AK64" i="24"/>
  <c r="AK63" i="24"/>
  <c r="AK66" i="24"/>
  <c r="AK65" i="24"/>
  <c r="AK62" i="24"/>
  <c r="AK61" i="24"/>
  <c r="AK60" i="24"/>
  <c r="AK59" i="24"/>
  <c r="AK58" i="24"/>
  <c r="AK57" i="24"/>
  <c r="AK56" i="24"/>
  <c r="AK55" i="24"/>
  <c r="AK54" i="24"/>
  <c r="AK53" i="24"/>
  <c r="AK52" i="24"/>
  <c r="AK51" i="24"/>
  <c r="AK50" i="24"/>
  <c r="AK49" i="24"/>
  <c r="AK48" i="24"/>
  <c r="AK47" i="24"/>
  <c r="AK46" i="24"/>
  <c r="AK45" i="24"/>
  <c r="AK44" i="24"/>
  <c r="AK43" i="24"/>
  <c r="AK42" i="24"/>
  <c r="AK41" i="24"/>
  <c r="AK40" i="24"/>
  <c r="AK39" i="24"/>
  <c r="AK38" i="24"/>
  <c r="AK37" i="24"/>
  <c r="AK36" i="24"/>
  <c r="AK35" i="24"/>
  <c r="AK34" i="24"/>
  <c r="AK23" i="24"/>
  <c r="AK22" i="24"/>
  <c r="AK21" i="24"/>
  <c r="AK20" i="24"/>
  <c r="AK19" i="24"/>
  <c r="AK18" i="24"/>
  <c r="AK17" i="24"/>
  <c r="AK16" i="24"/>
  <c r="AK15" i="24"/>
  <c r="AK14" i="24"/>
  <c r="AK13" i="24"/>
  <c r="AK33" i="24"/>
  <c r="AK32" i="24"/>
  <c r="AK31" i="24"/>
  <c r="AK30" i="24"/>
  <c r="AK29" i="24"/>
  <c r="AK28" i="24"/>
  <c r="AK27" i="24"/>
  <c r="AK26" i="24"/>
  <c r="AK25" i="24"/>
  <c r="AK24" i="24"/>
  <c r="AK25" i="10"/>
  <c r="AK26" i="10"/>
  <c r="AK17" i="21" l="1"/>
  <c r="AK18" i="21"/>
  <c r="AK19" i="21"/>
  <c r="AK20" i="21"/>
  <c r="AK14" i="23" l="1"/>
  <c r="AK13" i="23"/>
  <c r="AK14" i="22" l="1"/>
  <c r="AK13" i="22"/>
  <c r="AK15" i="21" l="1"/>
  <c r="AK16" i="21"/>
  <c r="AK14" i="21"/>
  <c r="AK13" i="21"/>
  <c r="AK13" i="20" l="1"/>
  <c r="AK14" i="19" l="1"/>
  <c r="AK15" i="19"/>
  <c r="AK16" i="19"/>
  <c r="AK17" i="19"/>
  <c r="AK18" i="19"/>
  <c r="AK19" i="19"/>
  <c r="AK20" i="19"/>
  <c r="AK21" i="19"/>
  <c r="AK22" i="19"/>
  <c r="AK13" i="19"/>
  <c r="AK43" i="10" l="1"/>
  <c r="AK44" i="10"/>
  <c r="AK45" i="10"/>
  <c r="AK46" i="10"/>
  <c r="AK47" i="10"/>
  <c r="AK48" i="10"/>
  <c r="AK49" i="10"/>
  <c r="AK50" i="10"/>
  <c r="AK51" i="10"/>
  <c r="AK52" i="10"/>
  <c r="AK53" i="10"/>
  <c r="AK54" i="10"/>
  <c r="AK55" i="10"/>
  <c r="AK56" i="10"/>
  <c r="AK57" i="10"/>
  <c r="AK58" i="10"/>
  <c r="AK59" i="10"/>
  <c r="AK60" i="10"/>
  <c r="AK61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13" i="17"/>
  <c r="AK14" i="16"/>
  <c r="AK15" i="16"/>
  <c r="AK16" i="16"/>
  <c r="AK17" i="16"/>
  <c r="AK18" i="16"/>
  <c r="AK19" i="16"/>
  <c r="AK20" i="16"/>
  <c r="AK21" i="16"/>
  <c r="AK22" i="16"/>
  <c r="AK23" i="16"/>
  <c r="AK13" i="16"/>
  <c r="AK16" i="15"/>
  <c r="AK15" i="15"/>
  <c r="AK14" i="15"/>
  <c r="AK13" i="15"/>
  <c r="AK17" i="14" l="1"/>
  <c r="AK16" i="14"/>
  <c r="AK15" i="14"/>
  <c r="AK14" i="14"/>
  <c r="AK13" i="14"/>
  <c r="AK14" i="13"/>
  <c r="AK15" i="13"/>
  <c r="AK16" i="13"/>
  <c r="AK17" i="13"/>
  <c r="AK13" i="13"/>
  <c r="AK63" i="10"/>
  <c r="AH63" i="10"/>
  <c r="AK62" i="10"/>
  <c r="AH62" i="10"/>
  <c r="AH64" i="10"/>
  <c r="AK64" i="10"/>
  <c r="AH65" i="10"/>
  <c r="AK65" i="10"/>
  <c r="AK28" i="10"/>
  <c r="AK27" i="10"/>
  <c r="AK14" i="12" l="1"/>
  <c r="AK13" i="12"/>
  <c r="AK14" i="11" l="1"/>
  <c r="AH14" i="11"/>
  <c r="AH13" i="11"/>
  <c r="AK13" i="11" l="1"/>
  <c r="AK24" i="10" l="1"/>
  <c r="AH24" i="10"/>
  <c r="AK23" i="10"/>
  <c r="AH23" i="10"/>
  <c r="AK22" i="10"/>
  <c r="AH22" i="10"/>
  <c r="AK21" i="10"/>
  <c r="AK20" i="10"/>
  <c r="AH21" i="10"/>
  <c r="AH20" i="10"/>
  <c r="AK19" i="10"/>
  <c r="AH19" i="10"/>
  <c r="AK18" i="10"/>
  <c r="AH18" i="10"/>
  <c r="AK17" i="10" l="1"/>
  <c r="AK16" i="10"/>
  <c r="AH17" i="10" l="1"/>
  <c r="AH16" i="10"/>
  <c r="AK15" i="10"/>
  <c r="AH15" i="10"/>
  <c r="AK14" i="10" l="1"/>
  <c r="AH14" i="10"/>
  <c r="AK13" i="10"/>
  <c r="AH13" i="10"/>
  <c r="AH21" i="9"/>
  <c r="AH22" i="9"/>
  <c r="AH23" i="9"/>
  <c r="AH20" i="9"/>
  <c r="AK23" i="9" l="1"/>
  <c r="AK22" i="9"/>
  <c r="AK21" i="9"/>
  <c r="AK20" i="9"/>
  <c r="AK19" i="9"/>
  <c r="AH19" i="9"/>
  <c r="AH17" i="9"/>
  <c r="AK17" i="9"/>
  <c r="AH16" i="9"/>
  <c r="AK18" i="9" l="1"/>
  <c r="AK16" i="9"/>
  <c r="AK15" i="9"/>
  <c r="AH18" i="9"/>
  <c r="AH15" i="9"/>
  <c r="AK14" i="9" l="1"/>
  <c r="AH14" i="9"/>
  <c r="AK13" i="9"/>
  <c r="AH13" i="9"/>
</calcChain>
</file>

<file path=xl/sharedStrings.xml><?xml version="1.0" encoding="utf-8"?>
<sst xmlns="http://schemas.openxmlformats.org/spreadsheetml/2006/main" count="24565" uniqueCount="1536">
  <si>
    <t>Version</t>
  </si>
  <si>
    <t>Technical Criteria for PEMS TEST FAMILY</t>
  </si>
  <si>
    <t>PEMS test results</t>
  </si>
  <si>
    <t xml:space="preserve"> Criteria for PEMS TEST Vehicle Selection</t>
  </si>
  <si>
    <t>Propul-</t>
  </si>
  <si>
    <t xml:space="preserve">Fuel </t>
  </si>
  <si>
    <t>Com-</t>
  </si>
  <si>
    <t>No. of</t>
  </si>
  <si>
    <t>Config.</t>
  </si>
  <si>
    <t>Max.</t>
  </si>
  <si>
    <t>Method</t>
  </si>
  <si>
    <t>Cooling</t>
  </si>
  <si>
    <t>aspirat.</t>
  </si>
  <si>
    <t>exhaust</t>
  </si>
  <si>
    <t>EGR-type</t>
  </si>
  <si>
    <r>
      <t xml:space="preserve">Evaluation Method 1 </t>
    </r>
    <r>
      <rPr>
        <sz val="11"/>
        <color theme="1"/>
        <rFont val="Calibri"/>
        <family val="2"/>
        <scheme val="minor"/>
      </rPr>
      <t>(EMROAD)</t>
    </r>
  </si>
  <si>
    <r>
      <t xml:space="preserve">Evaluation Method 2 </t>
    </r>
    <r>
      <rPr>
        <sz val="11"/>
        <color theme="1"/>
        <rFont val="Calibri"/>
        <family val="2"/>
        <scheme val="minor"/>
      </rPr>
      <t>(CLEAR)</t>
    </r>
  </si>
  <si>
    <t>Each</t>
  </si>
  <si>
    <t>Highest &amp; lowest</t>
  </si>
  <si>
    <t xml:space="preserve">AWD </t>
  </si>
  <si>
    <t>each</t>
  </si>
  <si>
    <t>each type &amp;</t>
  </si>
  <si>
    <t>50% Tests</t>
  </si>
  <si>
    <t>sion</t>
  </si>
  <si>
    <t>type</t>
  </si>
  <si>
    <t>bustion</t>
  </si>
  <si>
    <t>cyl.</t>
  </si>
  <si>
    <t>of cyl.-</t>
  </si>
  <si>
    <t>engine</t>
  </si>
  <si>
    <t>of fuel</t>
  </si>
  <si>
    <t>system</t>
  </si>
  <si>
    <t>charger</t>
  </si>
  <si>
    <t>aftertreatm.</t>
  </si>
  <si>
    <r>
      <t>M</t>
    </r>
    <r>
      <rPr>
        <vertAlign val="subscript"/>
        <sz val="11"/>
        <color theme="1"/>
        <rFont val="Calibri"/>
        <family val="2"/>
        <scheme val="minor"/>
      </rPr>
      <t>w,NOx,d</t>
    </r>
  </si>
  <si>
    <r>
      <t>M</t>
    </r>
    <r>
      <rPr>
        <vertAlign val="subscript"/>
        <sz val="11"/>
        <color theme="1"/>
        <rFont val="Calibri"/>
        <family val="2"/>
        <scheme val="minor"/>
      </rPr>
      <t>w,CO,d</t>
    </r>
  </si>
  <si>
    <t>combin.</t>
  </si>
  <si>
    <t>Power-to-Mass</t>
  </si>
  <si>
    <t>transmiss.</t>
  </si>
  <si>
    <t>(if included)</t>
  </si>
  <si>
    <t>sequence of</t>
  </si>
  <si>
    <t xml:space="preserve">driven by </t>
  </si>
  <si>
    <t>TA</t>
  </si>
  <si>
    <t>Emission Type approval No.</t>
  </si>
  <si>
    <t>Type</t>
  </si>
  <si>
    <t>EU Type approval number</t>
  </si>
  <si>
    <t>process</t>
  </si>
  <si>
    <t>block</t>
  </si>
  <si>
    <t>volume</t>
  </si>
  <si>
    <t>injection</t>
  </si>
  <si>
    <t>type&amp;no.</t>
  </si>
  <si>
    <t>type&amp;sequence</t>
  </si>
  <si>
    <t>of fuels</t>
  </si>
  <si>
    <t>aftertreatment</t>
  </si>
  <si>
    <t>Tech. Service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</si>
  <si>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</si>
  <si>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</si>
  <si>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</si>
  <si>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</si>
  <si>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</si>
  <si>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</si>
  <si>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</si>
  <si>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</si>
  <si>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</si>
  <si>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</si>
  <si>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</si>
  <si>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mg/km</t>
  </si>
  <si>
    <t>4.2.1</t>
  </si>
  <si>
    <t>4.2.2</t>
  </si>
  <si>
    <t>4.2.3</t>
  </si>
  <si>
    <t>4.2.4</t>
  </si>
  <si>
    <t>4.2.5</t>
  </si>
  <si>
    <t>4.2.6</t>
  </si>
  <si>
    <t>4.2.7</t>
  </si>
  <si>
    <t>urban</t>
  </si>
  <si>
    <t>total</t>
  </si>
  <si>
    <t>#/km</t>
  </si>
  <si>
    <r>
      <t>M</t>
    </r>
    <r>
      <rPr>
        <vertAlign val="subscript"/>
        <sz val="11"/>
        <color theme="1"/>
        <rFont val="Calibri"/>
        <family val="2"/>
        <scheme val="minor"/>
      </rPr>
      <t>w,NOx,d,U</t>
    </r>
  </si>
  <si>
    <r>
      <t>M</t>
    </r>
    <r>
      <rPr>
        <vertAlign val="subscript"/>
        <sz val="11"/>
        <color theme="1"/>
        <rFont val="Calibri"/>
        <family val="2"/>
        <scheme val="minor"/>
      </rPr>
      <t>w,CO,d,U</t>
    </r>
  </si>
  <si>
    <t>Number N of</t>
  </si>
  <si>
    <t>vehicle emis-</t>
  </si>
  <si>
    <t>sion types</t>
  </si>
  <si>
    <t>Ratio (kW/t)</t>
  </si>
  <si>
    <t xml:space="preserve">y/n, int/ext, </t>
  </si>
  <si>
    <t>cooling, pressure</t>
  </si>
  <si>
    <t>to be</t>
  </si>
  <si>
    <t>Identification of PEMS TEST FAMILY (MS-OEM-X-Y)</t>
  </si>
  <si>
    <t>Name</t>
  </si>
  <si>
    <t>PEMS TEST FAMILY</t>
  </si>
  <si>
    <t>code</t>
  </si>
  <si>
    <t>facturer</t>
  </si>
  <si>
    <t>Manu-</t>
  </si>
  <si>
    <t>Variant</t>
  </si>
  <si>
    <r>
      <t>M</t>
    </r>
    <r>
      <rPr>
        <vertAlign val="subscript"/>
        <sz val="11"/>
        <rFont val="Calibri"/>
        <family val="2"/>
        <scheme val="minor"/>
      </rPr>
      <t>w,PN,d</t>
    </r>
  </si>
  <si>
    <r>
      <t>M</t>
    </r>
    <r>
      <rPr>
        <vertAlign val="subscript"/>
        <sz val="11"/>
        <rFont val="Calibri"/>
        <family val="2"/>
        <scheme val="minor"/>
      </rPr>
      <t>w,PN,d, U</t>
    </r>
  </si>
  <si>
    <r>
      <t>M</t>
    </r>
    <r>
      <rPr>
        <vertAlign val="subscript"/>
        <sz val="11"/>
        <rFont val="Calibri"/>
        <family val="2"/>
        <scheme val="minor"/>
      </rPr>
      <t>PN,d,t</t>
    </r>
  </si>
  <si>
    <t>2-VF1-E1-0</t>
  </si>
  <si>
    <t>VF1</t>
  </si>
  <si>
    <t>ICE</t>
  </si>
  <si>
    <t>Gasoline</t>
  </si>
  <si>
    <t>4-stroke</t>
  </si>
  <si>
    <t>in-line</t>
  </si>
  <si>
    <t>direct</t>
  </si>
  <si>
    <t>water</t>
  </si>
  <si>
    <t>single-turbo TGF</t>
  </si>
  <si>
    <t>TWC</t>
  </si>
  <si>
    <t>w/o</t>
  </si>
  <si>
    <t>n.a.</t>
  </si>
  <si>
    <t>Man</t>
  </si>
  <si>
    <t>FWD</t>
  </si>
  <si>
    <t>Three way catalyst</t>
  </si>
  <si>
    <t>UTAC</t>
  </si>
  <si>
    <t>2-VF1-E1-1</t>
  </si>
  <si>
    <t>2-VF1-E1-2</t>
  </si>
  <si>
    <t>CLEAR method not valid</t>
  </si>
  <si>
    <t>RFA</t>
  </si>
  <si>
    <t>JF2</t>
  </si>
  <si>
    <t>MB6RVA015000</t>
  </si>
  <si>
    <t>MR6RSA015000</t>
  </si>
  <si>
    <t>MR6RVA015000</t>
  </si>
  <si>
    <t>RF2</t>
  </si>
  <si>
    <t>MB6RVA017000</t>
  </si>
  <si>
    <t>MR6RSA017000</t>
  </si>
  <si>
    <t>MR6RVA017000</t>
  </si>
  <si>
    <t>2-VF1-D1-0</t>
  </si>
  <si>
    <t>Diesel</t>
  </si>
  <si>
    <t>single-turbo TGV</t>
  </si>
  <si>
    <t>NSC+DPF</t>
  </si>
  <si>
    <t>EGR/ext/cooled/high&amp;low</t>
  </si>
  <si>
    <t>Man.</t>
  </si>
  <si>
    <t>NOx-Trap + DPF</t>
  </si>
  <si>
    <t>2-VF1-D1-1</t>
  </si>
  <si>
    <t>EGR/ext/cooled/high+low</t>
  </si>
  <si>
    <t>JH2</t>
  </si>
  <si>
    <t>A26RVA015000</t>
  </si>
  <si>
    <t>A36RVA015000</t>
  </si>
  <si>
    <t>RH2</t>
  </si>
  <si>
    <t>A36RVA017000</t>
  </si>
  <si>
    <t>2-VF1-D1-2</t>
  </si>
  <si>
    <t>Aut.</t>
  </si>
  <si>
    <t>A3BRVA015000</t>
  </si>
  <si>
    <t>A3BRVA017000</t>
  </si>
  <si>
    <t>2-VF1-D1-3</t>
  </si>
  <si>
    <t>A46RVA015000</t>
  </si>
  <si>
    <t>A46RVA017000</t>
  </si>
  <si>
    <t>The compliance of a vehicle with the requirements of annex IIIA of the regulation (EC) 692/2008 as last amended by the (EC) 646/2016 (RDE)</t>
  </si>
  <si>
    <t>PEMS TEST FAMILY NAME</t>
  </si>
  <si>
    <t>TA CODE</t>
  </si>
  <si>
    <t>MANUFACTURER CODE</t>
  </si>
  <si>
    <t>Evaluation Method 1 (EMROAD)</t>
  </si>
  <si>
    <t>Evaluation Method 2 (CLEAR)</t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</si>
  <si>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w,NOx,d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</si>
  <si>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w,CO,d</t>
    </r>
  </si>
  <si>
    <r>
      <t>M</t>
    </r>
    <r>
      <rPr>
        <b/>
        <vertAlign val="subscript"/>
        <sz val="11"/>
        <rFont val="Calibri"/>
        <family val="2"/>
        <scheme val="minor"/>
      </rPr>
      <t>w,PN,d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</si>
  <si>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w,NOx,d,U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</si>
  <si>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w,CO,d,U</t>
    </r>
  </si>
  <si>
    <r>
      <t>M</t>
    </r>
    <r>
      <rPr>
        <b/>
        <vertAlign val="subscript"/>
        <sz val="11"/>
        <rFont val="Calibri"/>
        <family val="2"/>
        <scheme val="minor"/>
      </rPr>
      <t>w,PN,d, U</t>
    </r>
  </si>
  <si>
    <r>
      <t>M</t>
    </r>
    <r>
      <rPr>
        <b/>
        <vertAlign val="subscript"/>
        <sz val="11"/>
        <rFont val="Calibri"/>
        <family val="2"/>
        <scheme val="minor"/>
      </rPr>
      <t>PN,d,t</t>
    </r>
  </si>
  <si>
    <t>2-VF1-E2-0</t>
  </si>
  <si>
    <t>2-VF1-E2-1</t>
  </si>
  <si>
    <t>indirect</t>
  </si>
  <si>
    <t>RWD</t>
  </si>
  <si>
    <t>2-VF1-E4-0</t>
  </si>
  <si>
    <t>EGR/ext/cooled/low</t>
  </si>
  <si>
    <t>RFE</t>
  </si>
  <si>
    <t>MH6ABA005000</t>
  </si>
  <si>
    <t>HF2</t>
  </si>
  <si>
    <t>HH2</t>
  </si>
  <si>
    <t>MH6ABB005000</t>
  </si>
  <si>
    <t>AH</t>
  </si>
  <si>
    <t>B</t>
  </si>
  <si>
    <t>55A</t>
  </si>
  <si>
    <t>5R</t>
  </si>
  <si>
    <t>7R</t>
  </si>
  <si>
    <t>BU</t>
  </si>
  <si>
    <t>0C</t>
  </si>
  <si>
    <t>01</t>
  </si>
  <si>
    <t>0K</t>
  </si>
  <si>
    <t>Renault Twingo GT Energy Tce 110 EDC</t>
  </si>
  <si>
    <t>Renault Scenic Energy dCi 110 EDC</t>
  </si>
  <si>
    <t>Renault Grand Scenic Energy dCi 110 EDC</t>
  </si>
  <si>
    <t>2-VF1-D1-5</t>
  </si>
  <si>
    <t>RZG</t>
  </si>
  <si>
    <t>A465E2V00A10</t>
  </si>
  <si>
    <t>A465E1V00A10</t>
  </si>
  <si>
    <t>2-VF1-D1-8</t>
  </si>
  <si>
    <t>2R</t>
  </si>
  <si>
    <t>AR</t>
  </si>
  <si>
    <t>BR</t>
  </si>
  <si>
    <t>07</t>
  </si>
  <si>
    <t>06</t>
  </si>
  <si>
    <t>1C</t>
  </si>
  <si>
    <t>2-VF1-D2-0</t>
  </si>
  <si>
    <t>Twin-turbo TGFx2</t>
  </si>
  <si>
    <t>EGR/ext/cooled/high</t>
  </si>
  <si>
    <t>Renault Scenic Energy dCi 160 EDC</t>
  </si>
  <si>
    <t>A5ARVA015000</t>
  </si>
  <si>
    <t>A5ARVA017000</t>
  </si>
  <si>
    <t>2-VF1-D2-1</t>
  </si>
  <si>
    <t>Renault Grand Scenic Energy dCi 160 EDC</t>
  </si>
  <si>
    <t>Renault Megane Energy dCi 160 EDC</t>
  </si>
  <si>
    <t>Renault Megane Estate Energy dCi 160 EDC</t>
  </si>
  <si>
    <t>RFB</t>
  </si>
  <si>
    <t>A5A62C010000</t>
  </si>
  <si>
    <t>BH4</t>
  </si>
  <si>
    <t>KH4</t>
  </si>
  <si>
    <t>Renault</t>
  </si>
  <si>
    <t>2-VF1-D3-0</t>
  </si>
  <si>
    <t>2-VF1-D3-1</t>
  </si>
  <si>
    <t>AK65E1V00A10</t>
  </si>
  <si>
    <t>HH4</t>
  </si>
  <si>
    <t>AK65E2V00A10</t>
  </si>
  <si>
    <t>AWD</t>
  </si>
  <si>
    <t>Renault Koleos Energy dCi 175 4WD X-tronic</t>
  </si>
  <si>
    <t>AKX5T1S00A20</t>
  </si>
  <si>
    <t>AKX5E2S00A10</t>
  </si>
  <si>
    <t>AKX5T2S00A20</t>
  </si>
  <si>
    <t>2-VF1-D4-0</t>
  </si>
  <si>
    <t>2-VF1-D4-1</t>
  </si>
  <si>
    <t>Renault Captur Energy dCi 90 EDC</t>
  </si>
  <si>
    <t>00</t>
  </si>
  <si>
    <t>1A</t>
  </si>
  <si>
    <t>2-UU1-D2-0</t>
  </si>
  <si>
    <t>UU1</t>
  </si>
  <si>
    <t>2-UU1-D1-0</t>
  </si>
  <si>
    <t>Dacia Duster dCi 110 EDC</t>
  </si>
  <si>
    <t>2-VF1-D1-6</t>
  </si>
  <si>
    <t>2-VF1-D1-7</t>
  </si>
  <si>
    <t>Renault Kangoo Energy dCi 110 EDC</t>
  </si>
  <si>
    <t>Renault Kangoo Energy dCi 90 EDC</t>
  </si>
  <si>
    <t>Renault Kangoo Express Energy dCi 110 EDC</t>
  </si>
  <si>
    <t>Renault Kangoo Express Energy dCi 90 EDC</t>
  </si>
  <si>
    <t>2-UU1-D1</t>
  </si>
  <si>
    <t>J9P</t>
  </si>
  <si>
    <t>SD</t>
  </si>
  <si>
    <t>H</t>
  </si>
  <si>
    <t>4</t>
  </si>
  <si>
    <t>5</t>
  </si>
  <si>
    <t>7</t>
  </si>
  <si>
    <t>CJ5</t>
  </si>
  <si>
    <t>KJ4</t>
  </si>
  <si>
    <t>4J4</t>
  </si>
  <si>
    <t>CJ4</t>
  </si>
  <si>
    <t>CJC</t>
  </si>
  <si>
    <t>KJC</t>
  </si>
  <si>
    <t>2-UU1-E1-0</t>
  </si>
  <si>
    <t>aspiration</t>
  </si>
  <si>
    <t>Dacia Sandero SCe 75</t>
  </si>
  <si>
    <t>Dacia Logan SCe 75</t>
  </si>
  <si>
    <t>Dacia Logan MCV SCe 75</t>
  </si>
  <si>
    <t>4SRMC4</t>
  </si>
  <si>
    <t>SR</t>
  </si>
  <si>
    <t>E2*2001/116*0314</t>
  </si>
  <si>
    <t>E2*2001/116*0323</t>
  </si>
  <si>
    <t>E2*2007/46*0030</t>
  </si>
  <si>
    <t>e2*715/2007*2016/646ZD*16513</t>
  </si>
  <si>
    <t>2-UU1-E1</t>
  </si>
  <si>
    <t>Dacia Logan dCi 90</t>
  </si>
  <si>
    <t>Dacia Sandero dCi 90</t>
  </si>
  <si>
    <t>Dacia Sandero Stepway dCi 90</t>
  </si>
  <si>
    <t>Dacia Logan MCV dCi 90</t>
  </si>
  <si>
    <t>Dacia Logan MCV Stepway dCi 90</t>
  </si>
  <si>
    <t>2-UU1-D2</t>
  </si>
  <si>
    <t>Renault Kadjar Energy Tce 165</t>
  </si>
  <si>
    <t>2-VF1-E4</t>
  </si>
  <si>
    <t>2-VF1-E2</t>
  </si>
  <si>
    <t>E2*2007/46*0457</t>
  </si>
  <si>
    <t>e2*715/2007*2016/646W*16243</t>
  </si>
  <si>
    <t>e2*715/2007*2016/646W*17028</t>
  </si>
  <si>
    <t>e2*715/2007*2016/646W*16314</t>
  </si>
  <si>
    <t>E2*2007/46*0475</t>
  </si>
  <si>
    <t>E2*2001/116*0327</t>
  </si>
  <si>
    <t>E2*2007/46*0574</t>
  </si>
  <si>
    <t>Renault Twingo GT Energy Tce 110</t>
  </si>
  <si>
    <t>e2*715/2007*2016/646W*16198</t>
  </si>
  <si>
    <t>Renault Clio Energy Tce 120</t>
  </si>
  <si>
    <t>Renault Clio Estate Energy Tce 120</t>
  </si>
  <si>
    <t>Renault Scenic Energy Tce 115</t>
  </si>
  <si>
    <t>Renault Scenic Energy Tce 130</t>
  </si>
  <si>
    <t>Renault Grand Scenic Energy Tce 115</t>
  </si>
  <si>
    <t>Renault Grand Scenic Energy Tce 130</t>
  </si>
  <si>
    <t>e2*715/2007*2016/646ZD*17067</t>
  </si>
  <si>
    <t>Renault Symbol SCe 75</t>
  </si>
  <si>
    <t>2-VF1-E6-0</t>
  </si>
  <si>
    <t>2-VF1-E6</t>
  </si>
  <si>
    <t>e2*715/2007*2016/646W*16438</t>
  </si>
  <si>
    <t>2-VF1-E1</t>
  </si>
  <si>
    <t>Renault Captur Energy dCi 90</t>
  </si>
  <si>
    <t>2-VF1-D4</t>
  </si>
  <si>
    <t>e2*715/2007*2016/646W*15085</t>
  </si>
  <si>
    <t>e2*715/2007*2016/646W*15169</t>
  </si>
  <si>
    <t>e2*715/2007*2016/646W*16186</t>
  </si>
  <si>
    <t>e2*715/2007*2016/646W*16136</t>
  </si>
  <si>
    <t>E11*2007/46*3255</t>
  </si>
  <si>
    <t>Renault Koleos Energy dCi 175 4WD</t>
  </si>
  <si>
    <t>2-VF1-D3</t>
  </si>
  <si>
    <t>e2*715/2007*2016/646W*16491</t>
  </si>
  <si>
    <t>e2*715/2007*2016/646W*16492</t>
  </si>
  <si>
    <t>2-VF1-D2</t>
  </si>
  <si>
    <t>E2*2007/46*0546</t>
  </si>
  <si>
    <t>e2*715/2007*2016/646W*16248</t>
  </si>
  <si>
    <t>Renault Clio Energy dCi 110</t>
  </si>
  <si>
    <t>Renault Clio Estate Energy dCi 110</t>
  </si>
  <si>
    <t>Renault Scenic Energy dCi 110</t>
  </si>
  <si>
    <t>Renault Grand Scenic Energy dCi 110</t>
  </si>
  <si>
    <t>Renault Scenic Energy dCi 130</t>
  </si>
  <si>
    <t>Renault Grand Scenic Energy dCi 130</t>
  </si>
  <si>
    <t>Renault Koleos Energy dCi 130</t>
  </si>
  <si>
    <t>Renault Captur Energy dCi 110</t>
  </si>
  <si>
    <t>E2*2001/116*0364</t>
  </si>
  <si>
    <t>E2*2007/46*0006</t>
  </si>
  <si>
    <t>e2*715/2007*2016/646W*16195</t>
  </si>
  <si>
    <t>Renault Scenic Energy dCi 95</t>
  </si>
  <si>
    <t>e2*715/2007*2016/646W*16230</t>
  </si>
  <si>
    <t>MC4</t>
  </si>
  <si>
    <t>RC4</t>
  </si>
  <si>
    <t>MC5</t>
  </si>
  <si>
    <t>RC5</t>
  </si>
  <si>
    <t>W</t>
  </si>
  <si>
    <t>KWE2</t>
  </si>
  <si>
    <t>B3</t>
  </si>
  <si>
    <t>J3</t>
  </si>
  <si>
    <t>KWR2</t>
  </si>
  <si>
    <t>H3</t>
  </si>
  <si>
    <t>N3</t>
  </si>
  <si>
    <t>C3</t>
  </si>
  <si>
    <t>KWS2</t>
  </si>
  <si>
    <t>KWE8</t>
  </si>
  <si>
    <t>KWR8</t>
  </si>
  <si>
    <t>KWS8</t>
  </si>
  <si>
    <t>FWG2</t>
  </si>
  <si>
    <t>K3</t>
  </si>
  <si>
    <t>FWT2</t>
  </si>
  <si>
    <t>M3</t>
  </si>
  <si>
    <t>P3</t>
  </si>
  <si>
    <t>R3</t>
  </si>
  <si>
    <t>FWG8</t>
  </si>
  <si>
    <t>FWT8</t>
  </si>
  <si>
    <t>KWT8</t>
  </si>
  <si>
    <t>e2*715/2007*2016/646W*16204</t>
  </si>
  <si>
    <t>e2*715/2007*2016/646W*16215</t>
  </si>
  <si>
    <t>e2*715/2007*2016/646W*16469</t>
  </si>
  <si>
    <t>e2*715/2007*2016/646W*17012</t>
  </si>
  <si>
    <t>e2*715/2007*2016/646X*17016</t>
  </si>
  <si>
    <t>e2*715/2007*2016/646W*14231</t>
  </si>
  <si>
    <t>2-VF1-D1</t>
  </si>
  <si>
    <t>e2*715/2007*2016/646W*17001</t>
  </si>
  <si>
    <t>e2*715/2007*2016/646W*15084</t>
  </si>
  <si>
    <t>e2*715/2007*2016/646W*16233</t>
  </si>
  <si>
    <t>BRAND/MODEL/ENGINE</t>
  </si>
  <si>
    <t>Renault Espace  Energy TCe 225 EDC</t>
  </si>
  <si>
    <t>2-VF1-E3-0</t>
  </si>
  <si>
    <t>e2*715/2007*2016/646W*17049</t>
  </si>
  <si>
    <t>E2*2007/46*0470</t>
  </si>
  <si>
    <t>RFC</t>
  </si>
  <si>
    <t>M1BA00105000</t>
  </si>
  <si>
    <t>JE2</t>
  </si>
  <si>
    <t>JE4</t>
  </si>
  <si>
    <t>M1BA00107000</t>
  </si>
  <si>
    <t>2-VF1-E3</t>
  </si>
  <si>
    <t>2-VF1-E7-0</t>
  </si>
  <si>
    <t>BF2</t>
  </si>
  <si>
    <t>KF2</t>
  </si>
  <si>
    <t>MFB62C010000</t>
  </si>
  <si>
    <t>Renault Megane Energy TCe 165 EDC</t>
  </si>
  <si>
    <t>e2*715/2007*2016/646W*17220</t>
  </si>
  <si>
    <t>2-VF1-E7</t>
  </si>
  <si>
    <t>2-VFA-E1-0</t>
  </si>
  <si>
    <t>VFA</t>
  </si>
  <si>
    <t>2-VFA-E1</t>
  </si>
  <si>
    <t>AEF</t>
  </si>
  <si>
    <t>DF2</t>
  </si>
  <si>
    <t>MDB6SA010000</t>
  </si>
  <si>
    <t>MDB6SA010010</t>
  </si>
  <si>
    <t>E2*2007/46*0612</t>
  </si>
  <si>
    <t>e2*715/2007*2016/646W*17153</t>
  </si>
  <si>
    <t>Alpine A110</t>
  </si>
  <si>
    <t>2-VF1-E3-1</t>
  </si>
  <si>
    <t>2-VF1-E3-2</t>
  </si>
  <si>
    <t>Renault Megane RS</t>
  </si>
  <si>
    <t>Renault Megane RS EDC</t>
  </si>
  <si>
    <t>BF4</t>
  </si>
  <si>
    <t>M666SD010000</t>
  </si>
  <si>
    <t>M666SF010000</t>
  </si>
  <si>
    <t>M6A6SF010000</t>
  </si>
  <si>
    <t>M6A6SD010000</t>
  </si>
  <si>
    <t>e2*715/2007*2016/646W*17269</t>
  </si>
  <si>
    <t>e2*715/2007*2016/646W*17268</t>
  </si>
  <si>
    <t>2-VF1-D1-4</t>
  </si>
  <si>
    <t>Renault Kadjar Energy dCi 130 X-tronic</t>
  </si>
  <si>
    <t>A4CAAA005000</t>
  </si>
  <si>
    <t>A4CAAB005000</t>
  </si>
  <si>
    <t>e2*715/2007*2016/646W*16312</t>
  </si>
  <si>
    <t>2-VF1-E9-0</t>
  </si>
  <si>
    <t>Renault Megane Energy Tce 115</t>
  </si>
  <si>
    <t>2-VF1-E9-1</t>
  </si>
  <si>
    <t>2-VF1-E9-2</t>
  </si>
  <si>
    <t>2-VF1-E9-3</t>
  </si>
  <si>
    <t>2-VF1-E9-4</t>
  </si>
  <si>
    <t>2-VF1-E9-5</t>
  </si>
  <si>
    <t>Renault Scenic Energy Tce 140</t>
  </si>
  <si>
    <t>Renault Megane Energy Tce 140</t>
  </si>
  <si>
    <t>Renault Megane Estate Energy Tce 115</t>
  </si>
  <si>
    <t>Renault Megane Estate Energy Tce 140</t>
  </si>
  <si>
    <t>N966SB010000</t>
  </si>
  <si>
    <t>N966SA010000</t>
  </si>
  <si>
    <t>NB66SB010000</t>
  </si>
  <si>
    <t>NB66SA010000</t>
  </si>
  <si>
    <t>NB662B010000</t>
  </si>
  <si>
    <t>NB662A010000</t>
  </si>
  <si>
    <t>NC66SB010000</t>
  </si>
  <si>
    <t>NC66SA010000</t>
  </si>
  <si>
    <t>NC662B010000</t>
  </si>
  <si>
    <t>NC662A010000</t>
  </si>
  <si>
    <t>e2*715/2007*2016/646W*17277</t>
  </si>
  <si>
    <t>e2*715/2007*2016/646W*17281</t>
  </si>
  <si>
    <t>e2*715/2007*2016/646W*17287</t>
  </si>
  <si>
    <t>Renault Grand Scenic Energy Tce 140</t>
  </si>
  <si>
    <t>N96RVA015000</t>
  </si>
  <si>
    <t>NB6RSA015000</t>
  </si>
  <si>
    <t>NB6RVA015000</t>
  </si>
  <si>
    <t>NC6RVA015000</t>
  </si>
  <si>
    <t>N96RVA017000</t>
  </si>
  <si>
    <t>NB6RSA017000</t>
  </si>
  <si>
    <t>NB6RVA017000</t>
  </si>
  <si>
    <t>NC6RVA017000</t>
  </si>
  <si>
    <t>e2*715/2007*2016/646W*17334</t>
  </si>
  <si>
    <t>Renault Captur Energy Tce 150</t>
  </si>
  <si>
    <t>Renault Captur Energy Tce 150 EDC</t>
  </si>
  <si>
    <t>Aut</t>
  </si>
  <si>
    <t>2R241A</t>
  </si>
  <si>
    <t>2R251A</t>
  </si>
  <si>
    <t>Renault Megane Energy Tce 140 EDC</t>
  </si>
  <si>
    <t>Renault Megane Estate Energy Tce 140 EDC</t>
  </si>
  <si>
    <t>NBB6SB010000</t>
  </si>
  <si>
    <t>NBB6SA010000</t>
  </si>
  <si>
    <t>NBB62B010000</t>
  </si>
  <si>
    <t>NBB62A010000</t>
  </si>
  <si>
    <t>NCB62B010000</t>
  </si>
  <si>
    <t>NCB6SB010000</t>
  </si>
  <si>
    <t>NCB6SA010000</t>
  </si>
  <si>
    <t>NCB62A010000</t>
  </si>
  <si>
    <t>e2*715/2007*2016/646W*17276</t>
  </si>
  <si>
    <t>Renault Captur Energy Tce 130</t>
  </si>
  <si>
    <t>2R2216</t>
  </si>
  <si>
    <t>2R2316</t>
  </si>
  <si>
    <t>2R2416</t>
  </si>
  <si>
    <t>2R2516</t>
  </si>
  <si>
    <t>Renault Scenic Energy Tce 140 EDC</t>
  </si>
  <si>
    <t>Renault Scenic Energy Tce 165 EDC</t>
  </si>
  <si>
    <t>Renault Grand Scenic Energy Tce 140 EDC</t>
  </si>
  <si>
    <t>NBBRVA015000</t>
  </si>
  <si>
    <t>NCBRVA015000</t>
  </si>
  <si>
    <t>NBBRVA017000</t>
  </si>
  <si>
    <t>NCBRVA017000</t>
  </si>
  <si>
    <t>e2*715/2007*2016/646W*17329</t>
  </si>
  <si>
    <t>Dacia Duster Energy Tce 125</t>
  </si>
  <si>
    <t>Dacia Duster Energy Tce 125 AWD</t>
  </si>
  <si>
    <t>2-VF1-E1-3</t>
  </si>
  <si>
    <t>2-VF1-E1-4</t>
  </si>
  <si>
    <t>e2*715/2007*2016/646W*17275</t>
  </si>
  <si>
    <t>e2*715/2007*2016/646W*17273</t>
  </si>
  <si>
    <t>SRD</t>
  </si>
  <si>
    <t>HE2</t>
  </si>
  <si>
    <t>HE4</t>
  </si>
  <si>
    <t>MA6BE00M0000</t>
  </si>
  <si>
    <t>2-VF1-E9</t>
  </si>
  <si>
    <t>Renault Megane Energy Tce 160</t>
  </si>
  <si>
    <t>Renault Megane Estate Energy Tce 160</t>
  </si>
  <si>
    <t>Renault Scenic Energy Tce 160</t>
  </si>
  <si>
    <t>Renault Grand Scenic Energy Tce 160</t>
  </si>
  <si>
    <t>Renault Megane Energy Tce 160 EDC</t>
  </si>
  <si>
    <t>Renault Megane Estate Energy Tce 160 EDC</t>
  </si>
  <si>
    <t>Renault Scenic Energy Tce 160 EDC</t>
  </si>
  <si>
    <t>Renault Grand Scenic Energy Tce 160 EDC</t>
  </si>
  <si>
    <t>Dacia Duster Energy dCi 110</t>
  </si>
  <si>
    <t>Dacia Duster Energy dCi 90</t>
  </si>
  <si>
    <t>Dacia Duster Energy dCi 110 AWD</t>
  </si>
  <si>
    <t>Dacia Duster Energy dCi 110 EDC</t>
  </si>
  <si>
    <t>2-VF1-D8</t>
  </si>
  <si>
    <t>e2*715/2007*2016/646W*17322</t>
  </si>
  <si>
    <t>e2*715/2007*2017/1347X*17409</t>
  </si>
  <si>
    <t>2-UU1-E6</t>
  </si>
  <si>
    <t>Dacia Sandero Stepway Tce 90 GNC</t>
  </si>
  <si>
    <t>2-UU1-E6-0</t>
  </si>
  <si>
    <t>2-UU1-E6-1</t>
  </si>
  <si>
    <t>5SDS1V</t>
  </si>
  <si>
    <t>e2*715/2007*2016/646W*17330</t>
  </si>
  <si>
    <t>2-VF1-D8-0</t>
  </si>
  <si>
    <t>2-VF1-D8-1</t>
  </si>
  <si>
    <t>2-VF1-D8-2</t>
  </si>
  <si>
    <t>2-VF1-D8-3</t>
  </si>
  <si>
    <t>2-VF1-D8-4</t>
  </si>
  <si>
    <t>2-VF1-D8-5</t>
  </si>
  <si>
    <t>2-VF1-D8-6</t>
  </si>
  <si>
    <t>e2*715/2007*2016/646X*17326</t>
  </si>
  <si>
    <t>AA6BE00M0000</t>
  </si>
  <si>
    <t>AB6BE00M0000</t>
  </si>
  <si>
    <t>e2*715/2007*2016/646W*17289</t>
  </si>
  <si>
    <t>2-VF1-E11-0</t>
  </si>
  <si>
    <t>2-VF1-E11-1</t>
  </si>
  <si>
    <t>2-VF1-E11-2</t>
  </si>
  <si>
    <t>2-VF1-E11-3</t>
  </si>
  <si>
    <t>2-VF1-E11-4</t>
  </si>
  <si>
    <t>e2*715/2007*2017/1347AD*17325</t>
  </si>
  <si>
    <t>e2*715/2007*2017/1347AB*17324</t>
  </si>
  <si>
    <t>e2*715/2007*2017/1347AD*17328</t>
  </si>
  <si>
    <t>e2*715/2007*2017/1347AB*17327</t>
  </si>
  <si>
    <t>2-VF1-E11</t>
  </si>
  <si>
    <t>2-VF1-E8-0</t>
  </si>
  <si>
    <t>2-VF1-E8-1</t>
  </si>
  <si>
    <t>2-VF1-E8-2</t>
  </si>
  <si>
    <t>2-VF1-E8-3</t>
  </si>
  <si>
    <t>2-VF1-E8-4</t>
  </si>
  <si>
    <t>Renault Twingo Energy Tce 90 EDC</t>
  </si>
  <si>
    <t>Renault Twingo Energy Tce 90</t>
  </si>
  <si>
    <t>e2*715/2007*2017/1347AD*17307</t>
  </si>
  <si>
    <t>e2*715/2007*2017/1347AD*17306</t>
  </si>
  <si>
    <t>e2*715/2007*2017/1347AD*17288</t>
  </si>
  <si>
    <t>e2*715/2007*2017/1347AD*17305</t>
  </si>
  <si>
    <t>2-VF1-E8</t>
  </si>
  <si>
    <t>2-VF1-E5-0</t>
  </si>
  <si>
    <t>2-VF1-E5-1</t>
  </si>
  <si>
    <t>2-VF1-E5-2</t>
  </si>
  <si>
    <t>2-VF1-E5-3</t>
  </si>
  <si>
    <t>e2*715/2007*2017/1347AD*17346</t>
  </si>
  <si>
    <t>e2*715/2007*2017/1347AD*17348</t>
  </si>
  <si>
    <t>e2*715/2007*2017/1347AD*17344</t>
  </si>
  <si>
    <t>Renault Twingo  SCe 70 S&amp;S</t>
  </si>
  <si>
    <t>Renault Twingo  SCe 70 EDC</t>
  </si>
  <si>
    <t>Renault Twingo  SCe 70</t>
  </si>
  <si>
    <t>2-VF1-E5</t>
  </si>
  <si>
    <t>e2*2001/116*0323</t>
  </si>
  <si>
    <t>M15CV000M000</t>
  </si>
  <si>
    <t>M15CH000N000</t>
  </si>
  <si>
    <t xml:space="preserve"> e2*2007/46*0013</t>
  </si>
  <si>
    <t>M16CW000M000</t>
  </si>
  <si>
    <t>M16CL000N000</t>
  </si>
  <si>
    <t>0BE</t>
  </si>
  <si>
    <t>2M7LSA0100000</t>
  </si>
  <si>
    <t>2M7ASA0300000</t>
  </si>
  <si>
    <t>2M7DSA0200000</t>
  </si>
  <si>
    <t>e2*2007/46*0457</t>
  </si>
  <si>
    <t>2MC5SA0700000</t>
  </si>
  <si>
    <t>2M9ASA0600000</t>
  </si>
  <si>
    <t>2MCASA0800000</t>
  </si>
  <si>
    <t>2M95SA0400000</t>
  </si>
  <si>
    <t>Renault Clio Energy Tce 90</t>
  </si>
  <si>
    <t>2-VF1-E8-5</t>
  </si>
  <si>
    <t xml:space="preserve"> e2*2001/116*0327</t>
  </si>
  <si>
    <t>Renault Clio Energy Tce 75</t>
  </si>
  <si>
    <t>e2*715/2007*2017/1347AD*17312</t>
  </si>
  <si>
    <t>R</t>
  </si>
  <si>
    <t>00BE2</t>
  </si>
  <si>
    <t>00KE2</t>
  </si>
  <si>
    <t>NP5SA01A5000</t>
  </si>
  <si>
    <t>Renault Clio Estate Energy Tce 75</t>
  </si>
  <si>
    <t>Renault Clio Estate Energy Tce 90</t>
  </si>
  <si>
    <t>2-VF1-E8-6</t>
  </si>
  <si>
    <t>NF5SA02A5000</t>
  </si>
  <si>
    <t>e2*715/2007*2017/1347AD*17347</t>
  </si>
  <si>
    <t>2-VF1-E8-7</t>
  </si>
  <si>
    <t>Renault Captur Energy Tce 90</t>
  </si>
  <si>
    <t>00JE2</t>
  </si>
  <si>
    <t>NF5SA09A5000</t>
  </si>
  <si>
    <t>e2*715/2007*2017/1347AD*17349</t>
  </si>
  <si>
    <t>Renault Clio Energy Tce 90 LPG</t>
  </si>
  <si>
    <t>2-VF1-E8-8</t>
  </si>
  <si>
    <t>e2*715/2007*2017/1347AD*18010</t>
  </si>
  <si>
    <t>LPG</t>
  </si>
  <si>
    <t>NF5SA03A5000</t>
  </si>
  <si>
    <t>2-VF1-E10-0</t>
  </si>
  <si>
    <t>e2*715/2007*2017/1347AD*18062</t>
  </si>
  <si>
    <t>04ES</t>
  </si>
  <si>
    <t>NC5CT000M500</t>
  </si>
  <si>
    <t>2-UU1-E2-0</t>
  </si>
  <si>
    <t>Dacia Duster Sce 115</t>
  </si>
  <si>
    <t>Dacia Duster Sce 115 AWD</t>
  </si>
  <si>
    <t>Dacia Dokker Sce 100</t>
  </si>
  <si>
    <t>e2*715/2007*2017/1347AD *17310</t>
  </si>
  <si>
    <t>e2*2001/116*0314</t>
  </si>
  <si>
    <t>NB5CA000M500</t>
  </si>
  <si>
    <t>00EV</t>
  </si>
  <si>
    <t>00ES</t>
  </si>
  <si>
    <t>08ES</t>
  </si>
  <si>
    <t>NB5CB000P200</t>
  </si>
  <si>
    <t>2-UU1-E2-1</t>
  </si>
  <si>
    <t>e2*715/2007*2017/1347AB*17311</t>
  </si>
  <si>
    <t>e2*2007/46*0030</t>
  </si>
  <si>
    <t>NB5CC000N500</t>
  </si>
  <si>
    <t xml:space="preserve">NB5CC000N200 </t>
  </si>
  <si>
    <t>2-UU1-E2-2</t>
  </si>
  <si>
    <t>Dacia Lodgy Sce 100</t>
  </si>
  <si>
    <t>2-UU1-E2-3</t>
  </si>
  <si>
    <t>e2*715/2007*2017/1347AD*17290</t>
  </si>
  <si>
    <t>NB5CH000M500</t>
  </si>
  <si>
    <t>0JES</t>
  </si>
  <si>
    <t>NB5CH000M700</t>
  </si>
  <si>
    <t>0JEV</t>
  </si>
  <si>
    <t>Dacia Dokker Sce 100 GPL</t>
  </si>
  <si>
    <t>2-UU1-E2-4</t>
  </si>
  <si>
    <t>e2*715/2007*2017/1347AD*18093</t>
  </si>
  <si>
    <t>NB5CE000M500</t>
  </si>
  <si>
    <t>NB5CF000N200</t>
  </si>
  <si>
    <t>Dacia Lodgy Sce 100 GPL</t>
  </si>
  <si>
    <t>2-UU1-E2-5</t>
  </si>
  <si>
    <t>e2*715/2007*2017/1347AD*18124</t>
  </si>
  <si>
    <t>NB5CG000M500</t>
  </si>
  <si>
    <t>NB5CG000M700</t>
  </si>
  <si>
    <t>2-UU1-E2</t>
  </si>
  <si>
    <t>2-UU1-E3-0</t>
  </si>
  <si>
    <t>Dacia Sandero Tce 90</t>
  </si>
  <si>
    <t>e2*715/2007*2017/1347AD*17282</t>
  </si>
  <si>
    <t>JR5CJ000M500</t>
  </si>
  <si>
    <t>05ES</t>
  </si>
  <si>
    <t>Dacia Logan Tce 90</t>
  </si>
  <si>
    <t>Dacia Logan MCV Tce 90</t>
  </si>
  <si>
    <t>07ES</t>
  </si>
  <si>
    <t xml:space="preserve">JR5CJ000M500 </t>
  </si>
  <si>
    <t>Dacia Sandero Stepway Tce 90</t>
  </si>
  <si>
    <t>Dacia Logan MCV Stepway Tce 90</t>
  </si>
  <si>
    <t>e2*715/2007*2017/1347AD*17331</t>
  </si>
  <si>
    <t xml:space="preserve">JR5CK000M500 </t>
  </si>
  <si>
    <t>05EV</t>
  </si>
  <si>
    <t>07EV</t>
  </si>
  <si>
    <t>2-UU1-E3-1</t>
  </si>
  <si>
    <t>2-UU1-E3-2</t>
  </si>
  <si>
    <t>2-UU1-E3-3</t>
  </si>
  <si>
    <t>Dacia Sandero Stepway Tce 90 Easy-R</t>
  </si>
  <si>
    <t>Dacia Logan MCV Stepway Tce 90 Easy-R</t>
  </si>
  <si>
    <t>e2*715/2007*2017/1347AD*17359</t>
  </si>
  <si>
    <t xml:space="preserve">JRRCM000M500 </t>
  </si>
  <si>
    <t>2-UU1-E3-4</t>
  </si>
  <si>
    <t>Dacia Sandero Tce 90 Easy-R</t>
  </si>
  <si>
    <t>Dacia Logan Tce 90 Easy-R</t>
  </si>
  <si>
    <t>Dacia Logan MCV Tce 90 Easy-R</t>
  </si>
  <si>
    <t>2-UU1-E3-5</t>
  </si>
  <si>
    <t xml:space="preserve">JRRCL000M500 </t>
  </si>
  <si>
    <t>e2*715/2007*2017/1347AD*17361</t>
  </si>
  <si>
    <t>Dacia Sandero Stepway Tce 90 GPL</t>
  </si>
  <si>
    <t>Dacia Logan MCV Stepway Tce 90 GPL</t>
  </si>
  <si>
    <t>2-UU1-E3-6</t>
  </si>
  <si>
    <t>e2*715/2007*2017/1347AD*18125</t>
  </si>
  <si>
    <t xml:space="preserve">JR5CS000M500 </t>
  </si>
  <si>
    <t>Dacia Sandero Tce 90 GPL</t>
  </si>
  <si>
    <t>Dacia Logan Tce 90 GPL</t>
  </si>
  <si>
    <t>Dacia Logan MCV Tce 90 GPL</t>
  </si>
  <si>
    <t>2-UU1-E3-7</t>
  </si>
  <si>
    <t>e2*715/2007*2017/1347AD*18126</t>
  </si>
  <si>
    <t xml:space="preserve">JR5CR000M500 </t>
  </si>
  <si>
    <t>2-UU1-E3</t>
  </si>
  <si>
    <t>2-UU1-E4-0</t>
  </si>
  <si>
    <t>e2*715/2007*2017/1347AD*18061</t>
  </si>
  <si>
    <t>Dacia Sandero Stepway SCe 75</t>
  </si>
  <si>
    <t>NC5CN000M500</t>
  </si>
  <si>
    <t xml:space="preserve">NC5CU000M500 </t>
  </si>
  <si>
    <t>2-UU1-E4</t>
  </si>
  <si>
    <t>2-UU1-E4-1</t>
  </si>
  <si>
    <t>GNC</t>
  </si>
  <si>
    <t>AB6BE00N0000</t>
  </si>
  <si>
    <t>DHD2</t>
  </si>
  <si>
    <t>DHD4</t>
  </si>
  <si>
    <t>DHE2</t>
  </si>
  <si>
    <t>RHE2</t>
  </si>
  <si>
    <t>RHE4</t>
  </si>
  <si>
    <t>DHE4</t>
  </si>
  <si>
    <t>RHD4</t>
  </si>
  <si>
    <t>E2*2007/46*0013</t>
  </si>
  <si>
    <t>ABABE00M0000</t>
  </si>
  <si>
    <t>ABABE00N0000</t>
  </si>
  <si>
    <t>RHD2</t>
  </si>
  <si>
    <t>e2*715/2007*2017/1347W*17320</t>
  </si>
  <si>
    <t>e2*715/2007*2017/1347X*17321</t>
  </si>
  <si>
    <t>Renault Clio Energy dCi 90</t>
  </si>
  <si>
    <t>2-VF1-D5-0</t>
  </si>
  <si>
    <t>e2*715/2007*2017/1347AD*18012</t>
  </si>
  <si>
    <t>2-VF1-D5-2</t>
  </si>
  <si>
    <t>e2*715/2007*2017/1347AD*18059</t>
  </si>
  <si>
    <t>Renault Clio Energy dCi 75</t>
  </si>
  <si>
    <t>2-VF1-D5-1</t>
  </si>
  <si>
    <t xml:space="preserve">N45SA06A5000 </t>
  </si>
  <si>
    <t>00BD2</t>
  </si>
  <si>
    <t xml:space="preserve">N45SA06B2000 </t>
  </si>
  <si>
    <t xml:space="preserve">N45SA06B4000 </t>
  </si>
  <si>
    <t>00KD2</t>
  </si>
  <si>
    <t>Renault Clio Estate Energy dCi 90</t>
  </si>
  <si>
    <t xml:space="preserve">N35SA04A5000 </t>
  </si>
  <si>
    <t xml:space="preserve">N35SA04B2000 </t>
  </si>
  <si>
    <t xml:space="preserve">N35SA04B4000 </t>
  </si>
  <si>
    <t>Renault Clio Estate Energy dCi 75</t>
  </si>
  <si>
    <r>
      <t>#.10</t>
    </r>
    <r>
      <rPr>
        <b/>
        <vertAlign val="superscript"/>
        <sz val="11"/>
        <rFont val="Calibri"/>
        <family val="2"/>
        <scheme val="minor"/>
      </rPr>
      <t>11</t>
    </r>
    <r>
      <rPr>
        <b/>
        <sz val="11"/>
        <rFont val="Calibri"/>
        <family val="2"/>
        <scheme val="minor"/>
      </rPr>
      <t>/km</t>
    </r>
  </si>
  <si>
    <t>Renault Clio Energy dCi 90 EDC</t>
  </si>
  <si>
    <t>2-VF1-D5-3</t>
  </si>
  <si>
    <t>e2*715/2007*2017/1347AD*18110</t>
  </si>
  <si>
    <t xml:space="preserve">N4ASA08A5000 </t>
  </si>
  <si>
    <t>Renault Clio Estate Energy dCi 90 EDC</t>
  </si>
  <si>
    <t>00BK2</t>
  </si>
  <si>
    <t xml:space="preserve">N4ASA08A5000  </t>
  </si>
  <si>
    <t>2-VF1-D5-4</t>
  </si>
  <si>
    <t>00JD2</t>
  </si>
  <si>
    <t>N4ASA11A5000</t>
  </si>
  <si>
    <t>e2*715/2007*2017/1347AD*18006</t>
  </si>
  <si>
    <t>2-VF1-E10-1</t>
  </si>
  <si>
    <t>2-VF1-E10</t>
  </si>
  <si>
    <t>2-VF1-D5-5</t>
  </si>
  <si>
    <t>e2*715/2007*2017/1347AD*18008</t>
  </si>
  <si>
    <t xml:space="preserve">N45SA10A5000 </t>
  </si>
  <si>
    <t>2-VF1-D6-0</t>
  </si>
  <si>
    <t>Catalyst + DPF + SCR</t>
  </si>
  <si>
    <t>e2*715/2007*2017/1347AD*18042</t>
  </si>
  <si>
    <t>Renault Trafic Energy dCi 95</t>
  </si>
  <si>
    <t>JL</t>
  </si>
  <si>
    <t xml:space="preserve">MR6SA1000B10 </t>
  </si>
  <si>
    <t>JR9M</t>
  </si>
  <si>
    <t xml:space="preserve"> e2*98/14*0213</t>
  </si>
  <si>
    <t xml:space="preserve">MR6SA1000B30 </t>
  </si>
  <si>
    <t xml:space="preserve">MR6SA1010B10 </t>
  </si>
  <si>
    <t xml:space="preserve">MR6SA1010B30 </t>
  </si>
  <si>
    <t>2-VF1-D6-1</t>
  </si>
  <si>
    <t>2-VF1-D6-2</t>
  </si>
  <si>
    <t>e2*715/2007*2017/1347AD*18041</t>
  </si>
  <si>
    <t xml:space="preserve">MS6SA2002A30 </t>
  </si>
  <si>
    <t xml:space="preserve">MS6SA2002B10 </t>
  </si>
  <si>
    <t>MS6SA2002B30</t>
  </si>
  <si>
    <t>MS6SA2010A10</t>
  </si>
  <si>
    <t>JMS6SA2010A30</t>
  </si>
  <si>
    <t>MS6SA2010B10</t>
  </si>
  <si>
    <t>MS6SA2010B30</t>
  </si>
  <si>
    <t>MS6SA2042A10</t>
  </si>
  <si>
    <t>MS6SA2042A30</t>
  </si>
  <si>
    <t>MS6SA2042B10</t>
  </si>
  <si>
    <t>MS6SA2042B30</t>
  </si>
  <si>
    <t>MS6SA2042B3B</t>
  </si>
  <si>
    <t>Renault Trafic Energy dCi 125</t>
  </si>
  <si>
    <t>2-VF1-D6</t>
  </si>
  <si>
    <t>2-VF1-D5</t>
  </si>
  <si>
    <t>2-VF1-D7-0</t>
  </si>
  <si>
    <t>e2*715/2007*2017/1347AD*18111</t>
  </si>
  <si>
    <t>e2*715/2007*2017/1347AD*18009</t>
  </si>
  <si>
    <t>e6*2007/46*0269</t>
  </si>
  <si>
    <t xml:space="preserve">AKXSA0200000 </t>
  </si>
  <si>
    <t>2-VF1-D7-1</t>
  </si>
  <si>
    <t>Renault Koleos Energy dCi 175 X-tronic 4WD</t>
  </si>
  <si>
    <t>Renault Koleos Energy dCi 175 X-tronic</t>
  </si>
  <si>
    <t>2-VF1-D7-2</t>
  </si>
  <si>
    <t>AKXSA0100000</t>
  </si>
  <si>
    <t>2-VF1-D7</t>
  </si>
  <si>
    <t>JR5CR000M500</t>
  </si>
  <si>
    <t>TWC + GPF</t>
  </si>
  <si>
    <t>e2*2007/46*0475</t>
  </si>
  <si>
    <r>
      <t>#.10</t>
    </r>
    <r>
      <rPr>
        <vertAlign val="superscript"/>
        <sz val="11"/>
        <rFont val="Calibri"/>
        <family val="2"/>
        <scheme val="minor"/>
      </rPr>
      <t>11</t>
    </r>
    <r>
      <rPr>
        <sz val="11"/>
        <rFont val="Calibri"/>
        <family val="2"/>
        <scheme val="minor"/>
      </rPr>
      <t>/km</t>
    </r>
  </si>
  <si>
    <t>e2*715/2007*2017/1347AG*18136</t>
  </si>
  <si>
    <t>e2*715/2007*2017/1347AG*18137</t>
  </si>
  <si>
    <t>NC6TA0205000</t>
  </si>
  <si>
    <t>NB6TA0105000</t>
  </si>
  <si>
    <t xml:space="preserve">N86TA0500100 </t>
  </si>
  <si>
    <t xml:space="preserve">NC6TA0800100 </t>
  </si>
  <si>
    <t>N96TA0600100</t>
  </si>
  <si>
    <t xml:space="preserve">N96TA0600100 </t>
  </si>
  <si>
    <t>LF2</t>
  </si>
  <si>
    <t xml:space="preserve">NB6TA0700100 </t>
  </si>
  <si>
    <t>e2*2007/46*0546</t>
  </si>
  <si>
    <t>e2*2007/46*0574</t>
  </si>
  <si>
    <t xml:space="preserve">NB6TA0215000 </t>
  </si>
  <si>
    <t xml:space="preserve">NB6TA0217000 </t>
  </si>
  <si>
    <t xml:space="preserve">N96TA0115000 </t>
  </si>
  <si>
    <t xml:space="preserve">N96TA0117000 </t>
  </si>
  <si>
    <t xml:space="preserve">NC6TA0315000 </t>
  </si>
  <si>
    <t xml:space="preserve">NC6TA0317000 </t>
  </si>
  <si>
    <t>2-VF1-E12</t>
  </si>
  <si>
    <t>2-VF1-E13</t>
  </si>
  <si>
    <t>2-VF1-E14</t>
  </si>
  <si>
    <t>2-VF1-E13-0</t>
  </si>
  <si>
    <t>2-VF1-E12-0</t>
  </si>
  <si>
    <t>2-VF1-E12-1</t>
  </si>
  <si>
    <t>2-VF1-E12-2</t>
  </si>
  <si>
    <t>2-VF1-E12-3</t>
  </si>
  <si>
    <t>2-VF1-E12-4</t>
  </si>
  <si>
    <t>2-VF1-E12-5</t>
  </si>
  <si>
    <t>2-VF1-E12-6</t>
  </si>
  <si>
    <t>2-VF1-E12-7</t>
  </si>
  <si>
    <t>2-VF1-E12-8</t>
  </si>
  <si>
    <t>2-VF1-E12-9</t>
  </si>
  <si>
    <t>2-VF1-E12-10</t>
  </si>
  <si>
    <t xml:space="preserve">M1BTA0105000 </t>
  </si>
  <si>
    <t xml:space="preserve">M1BTA0107000 </t>
  </si>
  <si>
    <t>e2*715/2007*2017/1347AG*18001</t>
  </si>
  <si>
    <t>2-VF1-E13-1</t>
  </si>
  <si>
    <t>2-VF1-E13-2</t>
  </si>
  <si>
    <t>RFD</t>
  </si>
  <si>
    <t xml:space="preserve">M1BTA0110000 </t>
  </si>
  <si>
    <t>LF4</t>
  </si>
  <si>
    <t>KF4</t>
  </si>
  <si>
    <t>2-VF1-E13-3</t>
  </si>
  <si>
    <t>2-VF1-E13-4</t>
  </si>
  <si>
    <t>2-VF1-E13-5</t>
  </si>
  <si>
    <t xml:space="preserve">M86TA0200100 </t>
  </si>
  <si>
    <t>2-VF1-E13-6</t>
  </si>
  <si>
    <t>M66TA0100100</t>
  </si>
  <si>
    <t>2-VF1-E13-7</t>
  </si>
  <si>
    <t>2-VF1-E14-0</t>
  </si>
  <si>
    <t>gasoline</t>
  </si>
  <si>
    <t xml:space="preserve">2MD5TA0900000 </t>
  </si>
  <si>
    <t>2-VF1-E14-1</t>
  </si>
  <si>
    <t>2-VF1-E14-2</t>
  </si>
  <si>
    <t>e2*715/2007*2017/1347AG*18247</t>
  </si>
  <si>
    <t>2-VF1-E18-0</t>
  </si>
  <si>
    <t>Dacia Duster Sce 115 LPG</t>
  </si>
  <si>
    <t>M15DZ000M000</t>
  </si>
  <si>
    <t>e2*715/2007*2017/1347AG*18103</t>
  </si>
  <si>
    <t>e2*715/2007*2017/1347AG*18129</t>
  </si>
  <si>
    <t>2-VF1-E18-1</t>
  </si>
  <si>
    <t>2-VF1-E18-2</t>
  </si>
  <si>
    <t>2-VF1-E18</t>
  </si>
  <si>
    <t>2-VFA-E2-0</t>
  </si>
  <si>
    <t>TWC+GPF</t>
  </si>
  <si>
    <t>MDBTA0110000</t>
  </si>
  <si>
    <t>MDBTA0110010</t>
  </si>
  <si>
    <t>e2*715/2007*2017/1347AG*18245</t>
  </si>
  <si>
    <t>2-VFA-E2-1</t>
  </si>
  <si>
    <t>2-VFA-E2</t>
  </si>
  <si>
    <t>2-VF1-D15-0</t>
  </si>
  <si>
    <t>AD6DS000M000</t>
  </si>
  <si>
    <t>e2*715/2007*2017/1347BG*18080</t>
  </si>
  <si>
    <t>2-VF1-D15-1</t>
  </si>
  <si>
    <t>2-VF1-D15-2</t>
  </si>
  <si>
    <t>e2*715/2007*2017/1347BG*18078</t>
  </si>
  <si>
    <t>AF6DF000M000</t>
  </si>
  <si>
    <t>2-VF1-D15-3</t>
  </si>
  <si>
    <t>AD6DR000N000</t>
  </si>
  <si>
    <t>e2*2007/46*0013</t>
  </si>
  <si>
    <t>e2*715/2007*2017/1347BH*18002</t>
  </si>
  <si>
    <t>2-VF1-D15</t>
  </si>
  <si>
    <t>2-VF1-D15-4</t>
  </si>
  <si>
    <t>LH2</t>
  </si>
  <si>
    <t>A66TA0C00100</t>
  </si>
  <si>
    <t>2-VF1-D15-5</t>
  </si>
  <si>
    <t>2-VF1-D15-6</t>
  </si>
  <si>
    <t>A26TA0B00100</t>
  </si>
  <si>
    <t>2-VF1-D15-7</t>
  </si>
  <si>
    <t>2-VF1-D15-8</t>
  </si>
  <si>
    <t>AD6DB000M000</t>
  </si>
  <si>
    <t>2-VF1-D9-0</t>
  </si>
  <si>
    <t xml:space="preserve">A86TA0415000 </t>
  </si>
  <si>
    <t xml:space="preserve">A86TA0417000 </t>
  </si>
  <si>
    <t>2-VF1-D9-1</t>
  </si>
  <si>
    <t>2-VF1-D9-2</t>
  </si>
  <si>
    <t xml:space="preserve">A76TA0515000 </t>
  </si>
  <si>
    <t xml:space="preserve">A76TA0517000 </t>
  </si>
  <si>
    <t>2-VF1-D9-3</t>
  </si>
  <si>
    <t>2-VF1-D9-4</t>
  </si>
  <si>
    <t>2-VF1-D9-5</t>
  </si>
  <si>
    <t>2-VF1-D9</t>
  </si>
  <si>
    <t>2-VF1-D11</t>
  </si>
  <si>
    <t>2-VF1-D11-0</t>
  </si>
  <si>
    <t>2-VF1-D11-1</t>
  </si>
  <si>
    <t>2-VF1-D11-2</t>
  </si>
  <si>
    <t>JD2</t>
  </si>
  <si>
    <t>JD4</t>
  </si>
  <si>
    <t>2-UU1-D3-0</t>
  </si>
  <si>
    <t>00DS</t>
  </si>
  <si>
    <t>JW6DG000M500</t>
  </si>
  <si>
    <t>e2*715/2007*2017/1347BG*18228</t>
  </si>
  <si>
    <t>2-UU1-D3-1</t>
  </si>
  <si>
    <t>2-UU1-D3-2</t>
  </si>
  <si>
    <t>0JDS</t>
  </si>
  <si>
    <t>JT6DB000M500</t>
  </si>
  <si>
    <t>JT6DB000M700</t>
  </si>
  <si>
    <t>0JDV</t>
  </si>
  <si>
    <t xml:space="preserve">JT6DB000M700 </t>
  </si>
  <si>
    <t>e2*715/2007*2017/1347BG*18165</t>
  </si>
  <si>
    <t>JL6DH000M500</t>
  </si>
  <si>
    <t>00DV</t>
  </si>
  <si>
    <t>2-UU1-D3-3</t>
  </si>
  <si>
    <t>JL6DA000M500</t>
  </si>
  <si>
    <t>JL6DA000M700</t>
  </si>
  <si>
    <t>2-UU1-D3-4</t>
  </si>
  <si>
    <t>2-UU1-D3-5</t>
  </si>
  <si>
    <t>04DS</t>
  </si>
  <si>
    <t>JW5DA000M500</t>
  </si>
  <si>
    <t>05DS</t>
  </si>
  <si>
    <t>07DS</t>
  </si>
  <si>
    <t>2-UU1-D3-6</t>
  </si>
  <si>
    <t>05DV</t>
  </si>
  <si>
    <t>JL5DC000M500</t>
  </si>
  <si>
    <t>07DV</t>
  </si>
  <si>
    <t>2-UU1-D3-7</t>
  </si>
  <si>
    <t>JL5DB000M500</t>
  </si>
  <si>
    <t>2-UU1-D3</t>
  </si>
  <si>
    <t>Renault Scenic Blue dCi 120</t>
  </si>
  <si>
    <t>Renault Grand Scenic Blue dCi 120</t>
  </si>
  <si>
    <t>Renault Scenic Blue dCi 150</t>
  </si>
  <si>
    <t>Renault Grand Scenic Blue dCi 150</t>
  </si>
  <si>
    <t>Renault Scenic Blue dCi 120 EDC</t>
  </si>
  <si>
    <t>Renault Grand Scenic Blue dCi 120 EDC</t>
  </si>
  <si>
    <t>Renault Scenic Blue dCi 150 EDC</t>
  </si>
  <si>
    <t>Renault Grand Scenic Blue dCi 150 EDC</t>
  </si>
  <si>
    <t>Renault Megane Blue dCi 150 EDC</t>
  </si>
  <si>
    <t>Renault Megane Estate Blue dCi 150 EDC</t>
  </si>
  <si>
    <t>Renault Espace Blue dCi 160 EDC</t>
  </si>
  <si>
    <t>Renault Espace Blue dCi 200 EDC</t>
  </si>
  <si>
    <t>Dacia Duster Blue dCi 115</t>
  </si>
  <si>
    <t>Dacia Duster Blue dCi 95</t>
  </si>
  <si>
    <t>Dacia Duster Blue dCi 115 4WD</t>
  </si>
  <si>
    <t>Dacia Duster Energy dCi 115 4WD</t>
  </si>
  <si>
    <t>Renault Megane Sedan Blue dCi 115</t>
  </si>
  <si>
    <t>Renault Megane Sedan Blue dCi 95</t>
  </si>
  <si>
    <t>Renault Kadjar Tce 140 GPF</t>
  </si>
  <si>
    <t>Renault Kadjar Tce 160 GPF</t>
  </si>
  <si>
    <t>Renault Megane Tce 100 GPF</t>
  </si>
  <si>
    <t>Renault Megane Estate Tce 100 GPF</t>
  </si>
  <si>
    <t>Renault Megane Tce 160 GPF</t>
  </si>
  <si>
    <t>Renault Megane Estate Tce 160 GPF</t>
  </si>
  <si>
    <t>Renault Megane Tce 115 GPF</t>
  </si>
  <si>
    <t>Renault Megane Sedan Tce 115 GPF</t>
  </si>
  <si>
    <t>Renault Megane Estate Tce 115 GPF</t>
  </si>
  <si>
    <t>Renault Megane Tce 140 GPF</t>
  </si>
  <si>
    <t>Renault Megane Sedan Tce 140 GPF</t>
  </si>
  <si>
    <t>Renault Megane Estate Tce 140 GPF</t>
  </si>
  <si>
    <t>Renault Scenic Tce 115 GPF</t>
  </si>
  <si>
    <t>Renault Grand Scenic Tce 115 GPF</t>
  </si>
  <si>
    <t>Renault Scenic Tce 140 GPF</t>
  </si>
  <si>
    <t>Renault Grand Scenic Tce 140 GPF</t>
  </si>
  <si>
    <t>Renault Scenic Tce 160 GPF</t>
  </si>
  <si>
    <t>Renault Grand Scenic Tce 160 GPF</t>
  </si>
  <si>
    <t>Renault Espace Tce 225 GPF</t>
  </si>
  <si>
    <t>Renault Talisman Tce 225 GPF</t>
  </si>
  <si>
    <t>Renault Talisman Estate Tce 225 GPF</t>
  </si>
  <si>
    <t>Renault Megane R.S. 280 EDC GPF</t>
  </si>
  <si>
    <t>Renault Megane R.S. 300 GPF</t>
  </si>
  <si>
    <t>Renault Megane R.S. 280 GPF</t>
  </si>
  <si>
    <t>Renault Megane R.S. 300 EDC GPF</t>
  </si>
  <si>
    <t>Dacia Dokker Blue dCi 75</t>
  </si>
  <si>
    <t>Dacia Lodgy Blue dCi 115</t>
  </si>
  <si>
    <t>Dacia Lodgy Stepway Blue dCi 115</t>
  </si>
  <si>
    <t>Dacia Dokker Blue dCi 95</t>
  </si>
  <si>
    <t>Dacia Dokker Stepway Blue dCi 95</t>
  </si>
  <si>
    <t>Dacia Lodgy Blue dCi 95</t>
  </si>
  <si>
    <t>Dacia Lodgy Stepway Blue dCi 95</t>
  </si>
  <si>
    <t>Dacia Logan Blue dCi 75</t>
  </si>
  <si>
    <t>Dacia Sandero Blue dCi 75</t>
  </si>
  <si>
    <t>Dacia Logan Blue dCi 95</t>
  </si>
  <si>
    <t>Dacia Sandero Blue dCi 95</t>
  </si>
  <si>
    <t>Dacia Logan MCV  Blue dCi 95</t>
  </si>
  <si>
    <t>Dacia Logan MCV Blue dCi 75</t>
  </si>
  <si>
    <t>Dacia Sandero Stepway Blue dCi 95</t>
  </si>
  <si>
    <t>Dacia Logan MCV Stepway Blue dCi 95</t>
  </si>
  <si>
    <t>e2*715/2007*2017/1347AG*18035</t>
  </si>
  <si>
    <t>e2*715/2007*2017/1347AG*18033</t>
  </si>
  <si>
    <t>e2*715/2007*2017/1347AG*18032</t>
  </si>
  <si>
    <t>e2*715/2007*2017/1347AG*18264</t>
  </si>
  <si>
    <t>e2*715/2007*2017/1347AG*18317</t>
  </si>
  <si>
    <t>9-VF1-E17-0</t>
  </si>
  <si>
    <t>IDIADA</t>
  </si>
  <si>
    <t>9-VF1-E17-1</t>
  </si>
  <si>
    <t>9-VF1-E17-2</t>
  </si>
  <si>
    <t>NBBTA0425000</t>
  </si>
  <si>
    <t>9-VF1-E17-3</t>
  </si>
  <si>
    <t>NCBTA0525000</t>
  </si>
  <si>
    <t>9-VF1-E17-4</t>
  </si>
  <si>
    <t>9-VF1-E17-5</t>
  </si>
  <si>
    <t>9-VF1-E17-6</t>
  </si>
  <si>
    <t>Renault Megane Tce 160 EDC GPF</t>
  </si>
  <si>
    <t>Renault Megane Estate Tce 160 EDC GPF</t>
  </si>
  <si>
    <t>Renault Kadjar Tce 140 EDC GPF</t>
  </si>
  <si>
    <t>Renault Kadjar Tce 160 EDC GPF</t>
  </si>
  <si>
    <t>Renault Megane Tce 140 EDC GPF</t>
  </si>
  <si>
    <t>Renault Megane Estate Tce 140 EDC GPF</t>
  </si>
  <si>
    <t>Renault Megane Sedan Tce 140 EDC GPF</t>
  </si>
  <si>
    <t>Renault Scenic Tce 140 EDC GPF</t>
  </si>
  <si>
    <t>Renault Grand Scenic Tce 140 EDC GPF</t>
  </si>
  <si>
    <t>Renault Scenic Tce 160 EDC GPF</t>
  </si>
  <si>
    <t>Renault Grand Scenic Tce 160 EDC GPF</t>
  </si>
  <si>
    <t>9-VF1-E17</t>
  </si>
  <si>
    <t>9-VF1-D14-0</t>
  </si>
  <si>
    <t>Renault Kadjar Blue dCi 115</t>
  </si>
  <si>
    <t>INTA</t>
  </si>
  <si>
    <t>9-VF1-D14-1</t>
  </si>
  <si>
    <t>A66TA0305000</t>
  </si>
  <si>
    <t>A66TA0325000</t>
  </si>
  <si>
    <t>Renault Megane Blue dCi 115</t>
  </si>
  <si>
    <t>Renault Megane Estate Blue dCi 115</t>
  </si>
  <si>
    <t>9-VF1-D14-2</t>
  </si>
  <si>
    <t>9-VF1-D14-3</t>
  </si>
  <si>
    <t>Renault Megane Blue dCi 95</t>
  </si>
  <si>
    <t>Renault Megane Estate Blue dCi 95</t>
  </si>
  <si>
    <t>9-VF1-D14-4</t>
  </si>
  <si>
    <t>9-VF1-D14-5</t>
  </si>
  <si>
    <t>Renault Megane Blue dCi 115 EDC</t>
  </si>
  <si>
    <t>Renault Megane Estate Blue dCi 115 EDC</t>
  </si>
  <si>
    <t>9-VF1-D14-6</t>
  </si>
  <si>
    <t>9-VF1-D14-7</t>
  </si>
  <si>
    <t>Renault Kadjar Blue dCi 115 EDC</t>
  </si>
  <si>
    <t>9-VF1-D14-8</t>
  </si>
  <si>
    <t>9-VF1-D14-9</t>
  </si>
  <si>
    <t>2-VF1-D14</t>
  </si>
  <si>
    <t>9-VF1-D16-0</t>
  </si>
  <si>
    <t>Renault Talisman Blue dCi 150</t>
  </si>
  <si>
    <t>A66TA0A00100</t>
  </si>
  <si>
    <t>KH2</t>
  </si>
  <si>
    <t>BH2</t>
  </si>
  <si>
    <t>A26TA0900100</t>
  </si>
  <si>
    <t>A76TA0510000</t>
  </si>
  <si>
    <t>LH4</t>
  </si>
  <si>
    <t>Renault Talisman Estate Blue dCi 150</t>
  </si>
  <si>
    <t>9-VF1-D16-1</t>
  </si>
  <si>
    <t>Renault Talisman Estate Blue dCi 120</t>
  </si>
  <si>
    <t>Renault Talisman Blue dCi 120</t>
  </si>
  <si>
    <t>9-VF1-D16-2</t>
  </si>
  <si>
    <t>A86TA0410000</t>
  </si>
  <si>
    <t>e2*715/2007*2017/1347AG*18246</t>
  </si>
  <si>
    <t>e2*715/2007*2017/1347BG*18163</t>
  </si>
  <si>
    <t>e2*715/2007*2017/1347BG*18164</t>
  </si>
  <si>
    <t>Renault Kangoo Blue dCi 115</t>
  </si>
  <si>
    <t>e2*2001/116*0364</t>
  </si>
  <si>
    <t>e2*715/2007*2017/1347BG*18313</t>
  </si>
  <si>
    <t>e2*715/2007*2017/1347BG*18305</t>
  </si>
  <si>
    <t>e2*2007/46*0653</t>
  </si>
  <si>
    <t>2-VF1-E13-8</t>
  </si>
  <si>
    <t>e2*715/2007*2017/1347AG*18437</t>
  </si>
  <si>
    <t xml:space="preserve">M1BTA0205000 </t>
  </si>
  <si>
    <t xml:space="preserve">M1BTA0207000 </t>
  </si>
  <si>
    <t>2-VF1-E13-9</t>
  </si>
  <si>
    <t xml:space="preserve">M1BTA0910000 </t>
  </si>
  <si>
    <t>e2*715/2007*2017/1347AG*18248</t>
  </si>
  <si>
    <t>e2*715/2007*2017/1347AG*18416</t>
  </si>
  <si>
    <t>2-VF1-E18-3</t>
  </si>
  <si>
    <t>2-VF1-E18-4</t>
  </si>
  <si>
    <t>M15DY000N000</t>
  </si>
  <si>
    <t>e2*715/2007*2017/1347BG*18322</t>
  </si>
  <si>
    <t>e2*715/2007*2017/1347BG*18321</t>
  </si>
  <si>
    <t>A8ATA0815000</t>
  </si>
  <si>
    <t>A8ATA0817000</t>
  </si>
  <si>
    <t>A7ATA0915000</t>
  </si>
  <si>
    <t>A7ATA0917000</t>
  </si>
  <si>
    <t>2-VF1-D9-6</t>
  </si>
  <si>
    <t>A8ATA0E15000</t>
  </si>
  <si>
    <t>A8ATA0E17000</t>
  </si>
  <si>
    <t>2-VF1-D9-7</t>
  </si>
  <si>
    <t>A7ATA0F15000</t>
  </si>
  <si>
    <t>A7ATA0F17000</t>
  </si>
  <si>
    <t>A7ATA0S00100</t>
  </si>
  <si>
    <t>2-VF1-D9-8</t>
  </si>
  <si>
    <t>2-VF1-D9-9</t>
  </si>
  <si>
    <t>A7ATA0T00100</t>
  </si>
  <si>
    <t>AMATA0305000</t>
  </si>
  <si>
    <t>AMATA0307000</t>
  </si>
  <si>
    <t xml:space="preserve">AMATA0305000 </t>
  </si>
  <si>
    <t xml:space="preserve">ALATA0405000 </t>
  </si>
  <si>
    <t xml:space="preserve">ALATA0407000 </t>
  </si>
  <si>
    <t>e2*715/2007*2017/1347BG*18386</t>
  </si>
  <si>
    <t>e2*715/2007*2017/1347BG*18388</t>
  </si>
  <si>
    <t>e2*715/2007*2017/1347BG*18384</t>
  </si>
  <si>
    <t>e2*715/2007*2017/1347BG*18387</t>
  </si>
  <si>
    <t>e2*715/2007*2017/1347BG*18355</t>
  </si>
  <si>
    <t>Dacia Logan MCV Blue dCi 95</t>
  </si>
  <si>
    <t>Dacia Dokker Stepway Blue dCi 75</t>
  </si>
  <si>
    <t>WR</t>
  </si>
  <si>
    <t>KK9K</t>
  </si>
  <si>
    <t xml:space="preserve">A76TA01BSAB0 </t>
  </si>
  <si>
    <t xml:space="preserve">M6ATA0U00100 </t>
  </si>
  <si>
    <t xml:space="preserve">M8ATA0V00100 </t>
  </si>
  <si>
    <t>e2*715/2007*2017/1347AG*18034</t>
  </si>
  <si>
    <t>e2*715/2007*2017/1347AG*18336</t>
  </si>
  <si>
    <t>NCBTA0G00100</t>
  </si>
  <si>
    <t>NBBTA0F00100</t>
  </si>
  <si>
    <t>NBBTA0D00100</t>
  </si>
  <si>
    <t>9-VF1-E17-7</t>
  </si>
  <si>
    <t>NBBTA0615000</t>
  </si>
  <si>
    <t>NBBTA0617000</t>
  </si>
  <si>
    <t>9-VF1-E17-8</t>
  </si>
  <si>
    <t>NCBTA0715000</t>
  </si>
  <si>
    <t>NCBTA0717000</t>
  </si>
  <si>
    <t>9-VF1-E17-9</t>
  </si>
  <si>
    <t>9-VF1-E17-10</t>
  </si>
  <si>
    <t>NCBTA0B15000</t>
  </si>
  <si>
    <t>NCBTA0B17000</t>
  </si>
  <si>
    <t>9-VF1-E17-11</t>
  </si>
  <si>
    <t>9-VF1-E17-12</t>
  </si>
  <si>
    <t>9-VF1-E17-13</t>
  </si>
  <si>
    <t>NBBTA0C15000</t>
  </si>
  <si>
    <t>9-VF1-E17-14</t>
  </si>
  <si>
    <t>NCBTA0D15000</t>
  </si>
  <si>
    <t>NCBTA0D17000</t>
  </si>
  <si>
    <t>Renault Talisman Tce 160 EDC GPF</t>
  </si>
  <si>
    <t>Renault Talisman Estate Tce 160 EDC GPF</t>
  </si>
  <si>
    <t>9-VF1-E17-15</t>
  </si>
  <si>
    <t>NCBTA0810000</t>
  </si>
  <si>
    <t>e9*715/2007*2017/1347AG*1517</t>
  </si>
  <si>
    <t>e9*715/2007*2017/1347AG*1518</t>
  </si>
  <si>
    <t>e9*715/2007*2017/1347AG*1533</t>
  </si>
  <si>
    <t>e9*715/2007*2017/1347AG*1532</t>
  </si>
  <si>
    <t>e9*715/2007*2017/1347BG*3372</t>
  </si>
  <si>
    <t>e9*715/2007*2017/1347BG*3410</t>
  </si>
  <si>
    <t>e9*715/2007*2017/1347BG*3409</t>
  </si>
  <si>
    <t>NA</t>
  </si>
  <si>
    <t>A6BTA0P00100</t>
  </si>
  <si>
    <t>RENAULT</t>
  </si>
  <si>
    <t>9-VF1-D16-3</t>
  </si>
  <si>
    <t>e9*715/2007*2017/1347BG*1526</t>
  </si>
  <si>
    <t>e9*715/2007*2017/1347BG*1525</t>
  </si>
  <si>
    <t>9-VF1-D16-4</t>
  </si>
  <si>
    <t>A76TA0710000</t>
  </si>
  <si>
    <t>A86TA0610000</t>
  </si>
  <si>
    <t>Renault Talisman Blue dCi 160 EDC</t>
  </si>
  <si>
    <t>Renault Talisman Blue dCi 200 EDC</t>
  </si>
  <si>
    <t>AMATA0310000</t>
  </si>
  <si>
    <t>Renault Talisman Estate Blue dCi 160 EDC</t>
  </si>
  <si>
    <t>Renault Talisman Estate Blue dCi 200 EDC</t>
  </si>
  <si>
    <t>ALATA0210000</t>
  </si>
  <si>
    <t>9-VF1-D17-0</t>
  </si>
  <si>
    <t>9-VF1-D17-1</t>
  </si>
  <si>
    <t>9-VF1-D17-2</t>
  </si>
  <si>
    <t>e9*715/2007*2017/1347AG*1520</t>
  </si>
  <si>
    <t>e9*715/2007*2017/1347AG*1519</t>
  </si>
  <si>
    <t>2-VF1-D17</t>
  </si>
  <si>
    <t>2-VF1-D16</t>
  </si>
  <si>
    <t>e2*715/2007*2017/1347BG*18346</t>
  </si>
  <si>
    <t>e2*715/2007*2017/1347BG*18347</t>
  </si>
  <si>
    <t>e2*715/2007*2017/1347AG*18438</t>
  </si>
  <si>
    <t>NCBTA0E00100</t>
  </si>
  <si>
    <t>e9*715/2007*2017/1347AG*1521</t>
  </si>
  <si>
    <t>e9*715/2007*2017/1347AG*1522</t>
  </si>
  <si>
    <t>e9*715/2007*2017/1347AG*1530</t>
  </si>
  <si>
    <t>e9*715/2007*2017/1347AG*1531</t>
  </si>
  <si>
    <t>NBBTA0A15000</t>
  </si>
  <si>
    <t>NBBTA0A17000</t>
  </si>
  <si>
    <t>e9*715/2007*2017/1347AG*1539</t>
  </si>
  <si>
    <t>e9*715/2007*2017/1347AG*1540</t>
  </si>
  <si>
    <t>e9*715/2007*2017/1347AG*1541</t>
  </si>
  <si>
    <t>NBBTA0H00100</t>
  </si>
  <si>
    <t>NCBTA0J00100</t>
  </si>
  <si>
    <t>e9*715/2007*2017/1347AG*1542</t>
  </si>
  <si>
    <t>e9*715/2007*2017/1347AG*1543</t>
  </si>
  <si>
    <t>9-VF1-E17-16</t>
  </si>
  <si>
    <t>2-VF1-D6-3</t>
  </si>
  <si>
    <t>e2*715/2007*2017/1347AF*18351</t>
  </si>
  <si>
    <t>2-VF1-D15-9</t>
  </si>
  <si>
    <t>Renault Megane Sedan Blue dCi 115 EDC</t>
  </si>
  <si>
    <t>2-VF1-D15-10</t>
  </si>
  <si>
    <t>A6BTA0L00100</t>
  </si>
  <si>
    <t>e2*715/2007*2017/1347BG*18459</t>
  </si>
  <si>
    <t>A6BTA0M00100</t>
  </si>
  <si>
    <t>e2*715/2007*2017/1347BG*18458</t>
  </si>
  <si>
    <t>Renault Symbol Blue dCi 75</t>
  </si>
  <si>
    <t>2-VF1-D15-11</t>
  </si>
  <si>
    <t>e2*715/2007*2017/1347BG*18444</t>
  </si>
  <si>
    <t>2-VF1-D15-12</t>
  </si>
  <si>
    <t>Renault Symbol Blue dCi 95</t>
  </si>
  <si>
    <t>2-VF1-D15-13</t>
  </si>
  <si>
    <t>2-VF1-D15-14</t>
  </si>
  <si>
    <t>2-VF1-D15-15</t>
  </si>
  <si>
    <t>2-VF1-D15-16</t>
  </si>
  <si>
    <t>Renault Clio Blue dCi 115</t>
  </si>
  <si>
    <t>Renault Clio Blue dCi 85</t>
  </si>
  <si>
    <t>2-VF1-D15-17</t>
  </si>
  <si>
    <t>e2*2007/46*0014</t>
  </si>
  <si>
    <t>L</t>
  </si>
  <si>
    <t>FAR9M</t>
  </si>
  <si>
    <t>MR6SA7000A00</t>
  </si>
  <si>
    <t>MR6SA7000B00</t>
  </si>
  <si>
    <t>MR6SA7010A00</t>
  </si>
  <si>
    <t>MR6SA7010B00</t>
  </si>
  <si>
    <t>MR6SA7012A00</t>
  </si>
  <si>
    <t>MR6SA7012B00</t>
  </si>
  <si>
    <t>MR6SA7082A00</t>
  </si>
  <si>
    <t>MR6SA7082B00</t>
  </si>
  <si>
    <t>MR6SA7000A10</t>
  </si>
  <si>
    <t>FBR9M</t>
  </si>
  <si>
    <t>MR6SA7000B10</t>
  </si>
  <si>
    <t>MR6SA7010A10</t>
  </si>
  <si>
    <t>MR6SA7010B10</t>
  </si>
  <si>
    <t>MR6SA7012A10</t>
  </si>
  <si>
    <t>MR6SA7012B10</t>
  </si>
  <si>
    <t>JAR9M</t>
  </si>
  <si>
    <t>2-VF1-E12-11</t>
  </si>
  <si>
    <t>Renault Captur Tce 150 GPF</t>
  </si>
  <si>
    <t>Renault Captur Tce 150 EDC GPF</t>
  </si>
  <si>
    <t>Renault Captur Tce 130 GPF</t>
  </si>
  <si>
    <t>2-VF1-E12-12</t>
  </si>
  <si>
    <t>2-VF1-E12-13</t>
  </si>
  <si>
    <t>2-VF1-E12-14</t>
  </si>
  <si>
    <t>2-VF1-E12-15</t>
  </si>
  <si>
    <t>Dacia Duster Tce 150 GPF</t>
  </si>
  <si>
    <t>Dacia Duster Tce 130 GPF</t>
  </si>
  <si>
    <t>JSATB03A5000</t>
  </si>
  <si>
    <t>JS6TB02A5000</t>
  </si>
  <si>
    <t>NE6TB01A5000</t>
  </si>
  <si>
    <t>MF6DF000M000</t>
  </si>
  <si>
    <t>M36DT000M000</t>
  </si>
  <si>
    <t>e2*2001/116*0327</t>
  </si>
  <si>
    <t>e2*715/2007*2017/1347BG*18477</t>
  </si>
  <si>
    <t>Interpolation family</t>
  </si>
  <si>
    <t>IP-02-VF1-2018-0029</t>
  </si>
  <si>
    <t>IP-02-VF1-2018-0030</t>
  </si>
  <si>
    <t>IP-02-VF1-2018-0070</t>
  </si>
  <si>
    <t>IP-02-VF1-2018-0071</t>
  </si>
  <si>
    <t>IP-02-VF1-2018-0075</t>
  </si>
  <si>
    <t>IP-02-VF1-2018-0076</t>
  </si>
  <si>
    <t>IP-02-VF1-2018-0067</t>
  </si>
  <si>
    <t>IP-02-VF1-2018-0099</t>
  </si>
  <si>
    <t>e9*715/2007*2017/1347BG*3414</t>
  </si>
  <si>
    <t>e9*715/2007*2017/1347BG*3415</t>
  </si>
  <si>
    <t>e2*715/2007*2017/1347BG*18475</t>
  </si>
  <si>
    <t>IP-02-VF1-2018-0053</t>
  </si>
  <si>
    <t>IP-02-VF1-2018-0054</t>
  </si>
  <si>
    <t>IP-02-VF1-2018-0055</t>
  </si>
  <si>
    <t>IP-02-VF1-2018-0056</t>
  </si>
  <si>
    <t>IP-02-VF1-2018-0057</t>
  </si>
  <si>
    <t>e2*2007/46*0470</t>
  </si>
  <si>
    <t>2-VF1-D11-3</t>
  </si>
  <si>
    <t>2-VF1-D11-4</t>
  </si>
  <si>
    <t>IP-09-VF1-2018-0011</t>
  </si>
  <si>
    <t>IP-09-VF1-2018-0023</t>
  </si>
  <si>
    <t>IP-09-VF1-2018-0022</t>
  </si>
  <si>
    <t>IP-09-VF1-2018-0066</t>
  </si>
  <si>
    <t>IP-09-VF1-2018-0068</t>
  </si>
  <si>
    <t>IP-09-VF1-2018-0069</t>
  </si>
  <si>
    <t>IP-09-VF1-2018-0098</t>
  </si>
  <si>
    <t>IP-09-VF1-2018-0114</t>
  </si>
  <si>
    <t>A6BTA0R00100</t>
  </si>
  <si>
    <t>A6BTA0625000</t>
  </si>
  <si>
    <t>IP-02-VF1-2018-003</t>
  </si>
  <si>
    <t>IP-02-VF1-2018-001</t>
  </si>
  <si>
    <t>IP-02-VF1-2018-004</t>
  </si>
  <si>
    <t>IP-02-VF1-2018-0034</t>
  </si>
  <si>
    <t>IP-02-VF1-2018-0025</t>
  </si>
  <si>
    <t>IP-02-VF1-2018-0024</t>
  </si>
  <si>
    <t>IP-02-VF1-2018-0045</t>
  </si>
  <si>
    <t>IP-02-VF1-2018-0065</t>
  </si>
  <si>
    <t>IP-02-VF1-2018-0097</t>
  </si>
  <si>
    <t>IP-02-VF1-2018-0049</t>
  </si>
  <si>
    <t>IP-02-VF1-2018-0050</t>
  </si>
  <si>
    <t>IP-02-VF1-2018-0086</t>
  </si>
  <si>
    <t>IP-02-VF1-2018-0085</t>
  </si>
  <si>
    <t>IP-02-VF1-2018-0087</t>
  </si>
  <si>
    <t>IP-02-VF1-2018-0111</t>
  </si>
  <si>
    <t>IP-02-VF1-2018-0110</t>
  </si>
  <si>
    <t>IP-09-VF1-2018-0038</t>
  </si>
  <si>
    <t>IP-09-VF1-2018-0039</t>
  </si>
  <si>
    <t>IP-09-VF1-2018-0040</t>
  </si>
  <si>
    <t>IP-09-VF1-2018-0041</t>
  </si>
  <si>
    <t>IP-09-VF1-2018-0042</t>
  </si>
  <si>
    <t>IP-09-VF1-2018-0037</t>
  </si>
  <si>
    <t>A76TA0725000</t>
  </si>
  <si>
    <t>IP-09-VF1-2018-0100</t>
  </si>
  <si>
    <t>9-VF1-D16-5</t>
  </si>
  <si>
    <t>Renault Kadjar Blue dCi 150 AWD</t>
  </si>
  <si>
    <t>Renault Kadjar Blue dCi 150</t>
  </si>
  <si>
    <t>9-VF1-D16-6</t>
  </si>
  <si>
    <t>IP-09-VF1-2018-0073</t>
  </si>
  <si>
    <t>IP-09-VF1-2018-0074</t>
  </si>
  <si>
    <t>IP-02-VF1-2018-0016</t>
  </si>
  <si>
    <t>NB6TA0125000</t>
  </si>
  <si>
    <t>IP-02-VF1-2018-0017</t>
  </si>
  <si>
    <t>NC6TA0225000</t>
  </si>
  <si>
    <t>IP-02-VF1-2018-0018</t>
  </si>
  <si>
    <t>IP-02-VF1-2018-0019</t>
  </si>
  <si>
    <t>IP-02-VF1-2018-0021</t>
  </si>
  <si>
    <t>IP-02-VF1-2018-0020</t>
  </si>
  <si>
    <t>IP-02-VF1-2018-0026</t>
  </si>
  <si>
    <t>IP-02-VF1-2018-0027</t>
  </si>
  <si>
    <t>IP-02-VF1-2018-0028</t>
  </si>
  <si>
    <t>IP-02-VF1-2018-0031</t>
  </si>
  <si>
    <t>IP-02-VF1-2018-0079</t>
  </si>
  <si>
    <t>IP-02-VF1-2018-0078</t>
  </si>
  <si>
    <t>IP-02-VF1-2018-0077</t>
  </si>
  <si>
    <t>IP-02-VF1-2018-0082</t>
  </si>
  <si>
    <t>IP-02-VF1-2018-0081</t>
  </si>
  <si>
    <t>IP-02-VF1-2018-0072</t>
  </si>
  <si>
    <t>IP-02-VF1-2018-0088</t>
  </si>
  <si>
    <t>IP-02-VF1-2018-0006</t>
  </si>
  <si>
    <t>IP-02-VF1-2018-0005</t>
  </si>
  <si>
    <t>IP-02-VF1-2018-0089</t>
  </si>
  <si>
    <t>IP-02-VF1-2018-0090</t>
  </si>
  <si>
    <t>IP-02-VF1-2018-0103</t>
  </si>
  <si>
    <t>IP-02-VF1-2018-0035</t>
  </si>
  <si>
    <t>IP-09-VF1-2018-0064</t>
  </si>
  <si>
    <t>IP-09-VF1-2018-0047</t>
  </si>
  <si>
    <t>IP-09-VF1-2018-0048</t>
  </si>
  <si>
    <t>IP-09-VF1-2018-0063</t>
  </si>
  <si>
    <t>IP-09-VF1-2018-0051</t>
  </si>
  <si>
    <t>IP-09-VF1-2018-0052</t>
  </si>
  <si>
    <t>IP-09-VF1-2018-0095</t>
  </si>
  <si>
    <t>IP-09-VF1-2018-0096</t>
  </si>
  <si>
    <t>IP-09-VF1-2018-0101</t>
  </si>
  <si>
    <t>IP-09-VF1-2018-0102</t>
  </si>
  <si>
    <t>IP-09-VF1-2018-0080</t>
  </si>
  <si>
    <t>IP-02-VF1-2018-0032</t>
  </si>
  <si>
    <t>IP-02-UU1-2018-0003</t>
  </si>
  <si>
    <t>IP-02-UU1-2018-0002</t>
  </si>
  <si>
    <t>IP-02-UU1-2018-0004</t>
  </si>
  <si>
    <t>IP-02-UU1-2018-0001</t>
  </si>
  <si>
    <t>IP-02-UU1-2018-0005</t>
  </si>
  <si>
    <t>IP-02-UU1-2018-0006</t>
  </si>
  <si>
    <t>IP-02-UU1-2018-0007</t>
  </si>
  <si>
    <t>IP-02-VFA-2018-0001</t>
  </si>
  <si>
    <t>IP-02-VF1-2018-0061</t>
  </si>
  <si>
    <t>2-VF1-E14-3</t>
  </si>
  <si>
    <t>Renault Twingo Tce 90 LPG</t>
  </si>
  <si>
    <t>Renault Twingo Tce 90</t>
  </si>
  <si>
    <t>Renault Twingo Tce 90 EDC</t>
  </si>
  <si>
    <t>2-VF1-E14-4</t>
  </si>
  <si>
    <t>2BE</t>
  </si>
  <si>
    <t>2ME5TA0C00000</t>
  </si>
  <si>
    <t>2-VF1-E15-0</t>
  </si>
  <si>
    <t>Renault Clio Tce 100</t>
  </si>
  <si>
    <t>RJA</t>
  </si>
  <si>
    <t>MT5TA03A5000</t>
  </si>
  <si>
    <t>2-VF1-E15-1</t>
  </si>
  <si>
    <t>2-VF1-E15</t>
  </si>
  <si>
    <t>2-VF1-E16-0</t>
  </si>
  <si>
    <t>natural aspired</t>
  </si>
  <si>
    <t>2-VF1-E16-1</t>
  </si>
  <si>
    <t>2-VF1-E16-2</t>
  </si>
  <si>
    <t>Renault Twingo Sce 65</t>
  </si>
  <si>
    <t>Renault Twingo Sce 75</t>
  </si>
  <si>
    <t>2M45TA0B00000</t>
  </si>
  <si>
    <t>2MJ5TA0A00000</t>
  </si>
  <si>
    <t>2-VF1-E16</t>
  </si>
  <si>
    <t xml:space="preserve">AF6DA110M000 </t>
  </si>
  <si>
    <t>AD6DA120M000</t>
  </si>
  <si>
    <t>AD6DA030N000</t>
  </si>
  <si>
    <t>e9*715/2007*2017/1347BG*1549</t>
  </si>
  <si>
    <t>e9*715/2007*2017/1347BG*1548</t>
  </si>
  <si>
    <t>Renault Trafic Blue dCi 120</t>
  </si>
  <si>
    <t>2-VF1-D12-0</t>
  </si>
  <si>
    <t>2-VF1-D12-2</t>
  </si>
  <si>
    <t>JW5DD000M500</t>
  </si>
  <si>
    <t>JL5DE000M500</t>
  </si>
  <si>
    <t>e2*715/2007*2017/1347AG*18491</t>
  </si>
  <si>
    <t>e2*715/2007*2017/1347AH*18418</t>
  </si>
  <si>
    <t>e9*715/2007*2017/1347BG*1546</t>
  </si>
  <si>
    <t>e9*715/2007*2017/1347BG*1547</t>
  </si>
  <si>
    <t>9-VF1-D18-0</t>
  </si>
  <si>
    <t>IP-09-VF1-2018-0104</t>
  </si>
  <si>
    <t>Renault Kangoo Blue dCi 80</t>
  </si>
  <si>
    <t>9-VF1-D18-1</t>
  </si>
  <si>
    <t>IP-09-VF1-2018-0106</t>
  </si>
  <si>
    <t>9-VF1-D18-2</t>
  </si>
  <si>
    <t>Renault Kangoo Blue dCi 95</t>
  </si>
  <si>
    <t>IP-09-VF1-2018-0105</t>
  </si>
  <si>
    <t>9-VF1-D18-3</t>
  </si>
  <si>
    <t>9-VF1-D18-4</t>
  </si>
  <si>
    <t>9-VF1-D18-5</t>
  </si>
  <si>
    <t>9-VF1-D18-6</t>
  </si>
  <si>
    <t>RKK9K</t>
  </si>
  <si>
    <t>A56TA03BSAB0</t>
  </si>
  <si>
    <t>RFK9K</t>
  </si>
  <si>
    <t>2-VF1-D18</t>
  </si>
  <si>
    <t>9-UU1-E7-0</t>
  </si>
  <si>
    <t>Dacia Lodgy Tce 130 GPF</t>
  </si>
  <si>
    <t>Dacia Lodgy Stepway Tce 130 GPF</t>
  </si>
  <si>
    <t>9-UU1-E7-1</t>
  </si>
  <si>
    <t>IP-09-UU1-2018-0009</t>
  </si>
  <si>
    <t>IP-09-UU1-2018-0010</t>
  </si>
  <si>
    <t>IP-09-UU1-2018-0011</t>
  </si>
  <si>
    <t>9-UU1-E7-2</t>
  </si>
  <si>
    <t>IP-09-UU1-2018-0008</t>
  </si>
  <si>
    <t>Dacia Lodgy Tce 100 GPF</t>
  </si>
  <si>
    <t>Dacia Dokker Tce 100 GPF</t>
  </si>
  <si>
    <t>9-UU1-E7-3</t>
  </si>
  <si>
    <t>9-UU1-E7-4</t>
  </si>
  <si>
    <t>Dacia Dokker Tce 130 GPF</t>
  </si>
  <si>
    <t>2-UU1-E7</t>
  </si>
  <si>
    <t>e2*715/2007*2017/1347BG*18480</t>
  </si>
  <si>
    <t>e2*715/2007*2017/1347BG*18509</t>
  </si>
  <si>
    <t>e2*715/2007*2017/1347BG*18445</t>
  </si>
  <si>
    <t>e2*715/2007*2017/1347BG*18484</t>
  </si>
  <si>
    <t>e2*715/2007*2017/1347BG*18476</t>
  </si>
  <si>
    <t>e2*715/2007*2017/1347AG*18487</t>
  </si>
  <si>
    <t>e2*715/2007*2017/1347AG*18513</t>
  </si>
  <si>
    <t>2-VF1-E12-16</t>
  </si>
  <si>
    <t>Renault Clio Tce 130 EDC GPF</t>
  </si>
  <si>
    <t>2-VF1-E12-17</t>
  </si>
  <si>
    <t>2-VF1-E12-18</t>
  </si>
  <si>
    <t>e2*715/2007*2017/1347AG*18514</t>
  </si>
  <si>
    <t>e2*715/2007*2017/1347AG*18515</t>
  </si>
  <si>
    <t>e2*715/2007*2017/1347AG*18490</t>
  </si>
  <si>
    <t>e9*715/2007*2017/1347AG*1579</t>
  </si>
  <si>
    <t>e9*715/2007*2017/1347AG*1578</t>
  </si>
  <si>
    <t>e9*715/2007*2017/1347AG*1576</t>
  </si>
  <si>
    <t>e9*715/2007*2017/1347AG*1577</t>
  </si>
  <si>
    <t>NE6DA020M500</t>
  </si>
  <si>
    <t>NE6DA020M700</t>
  </si>
  <si>
    <t>NU6DA010M500</t>
  </si>
  <si>
    <t>NU6DA030M500</t>
  </si>
  <si>
    <t>Dacia Dokker Stepway Tce 100 GPF</t>
  </si>
  <si>
    <t>NE6DA040M500</t>
  </si>
  <si>
    <t>Dacia Dokker Stepway Tce 130 GPF</t>
  </si>
  <si>
    <t>NU6DA030P200</t>
  </si>
  <si>
    <t>NE6DA040P200</t>
  </si>
  <si>
    <t>e9*715/2007*2017/1347BG*1589</t>
  </si>
  <si>
    <t>e9*715/2007*2017/1347BG*3427</t>
  </si>
  <si>
    <t>AMATA0505000</t>
  </si>
  <si>
    <t>AMATA0507000</t>
  </si>
  <si>
    <t>ALATA0605000</t>
  </si>
  <si>
    <t>ALATA0607000</t>
  </si>
  <si>
    <t>e2*715/2007*2017/1347BG*18510</t>
  </si>
  <si>
    <t>e2*715/2007*2017/1347BG*18511</t>
  </si>
  <si>
    <t>e2*715/2007*2017/1347BH*18502</t>
  </si>
  <si>
    <t>e9*715/2007*2017/1347BG*1565</t>
  </si>
  <si>
    <t>e9*715/2007*2017/1347BG*1561</t>
  </si>
  <si>
    <t>A76TA07BSAB0</t>
  </si>
  <si>
    <t>e9*715/2007*2017/1347BG*1563</t>
  </si>
  <si>
    <t>IP-09-VF1-2018-0118</t>
  </si>
  <si>
    <t>IP-09-VF1-2018-0116</t>
  </si>
  <si>
    <t>IP-09-VF1-2018-0117</t>
  </si>
  <si>
    <t>IP-82A3MLDPF6A_000-VF1-1</t>
  </si>
  <si>
    <t>Renault Trafic Blue dCi 145</t>
  </si>
  <si>
    <t>2-VF1-D12-1</t>
  </si>
  <si>
    <t>IP-82A1MNDPF6A_000-VF1-1</t>
  </si>
  <si>
    <t>IP-02-VF1-2018-0083</t>
  </si>
  <si>
    <t>IP-02-VF1-2018-0084</t>
  </si>
  <si>
    <t>IP-JAA1MFPDW5A_000-VF1-1</t>
  </si>
  <si>
    <t>MF6DM000N000</t>
  </si>
  <si>
    <t>M36DE000N000</t>
  </si>
  <si>
    <t>MFBTA04A5000</t>
  </si>
  <si>
    <t>BE2</t>
  </si>
  <si>
    <t>e9*715/2007*2017/1347BH*1562</t>
  </si>
  <si>
    <t>e9*715/2007*2017/1347BH*1564</t>
  </si>
  <si>
    <t>e9*715/2007*2017/1347BH*1566</t>
  </si>
  <si>
    <t>A76TA0DBHAF0</t>
  </si>
  <si>
    <t>A76TA0DBHBF0</t>
  </si>
  <si>
    <t>A76TA0DBMAD0</t>
  </si>
  <si>
    <t>A76TA0DBSAF0</t>
  </si>
  <si>
    <t>A76TA0DBSBF0</t>
  </si>
  <si>
    <t>A76TA0DCSAF0</t>
  </si>
  <si>
    <t>A76TA0DCSBF0</t>
  </si>
  <si>
    <t>A66TA05BSAB0</t>
  </si>
  <si>
    <t>A56TA09BSAF0</t>
  </si>
  <si>
    <t>A56TA09BSBF0</t>
  </si>
  <si>
    <t>A56TA09CSAF0</t>
  </si>
  <si>
    <t>A56TA09CSBF0</t>
  </si>
  <si>
    <t>A66TA0BBHAF0</t>
  </si>
  <si>
    <t>A66TA0BBHBF0</t>
  </si>
  <si>
    <t>A66TA0BBMAD0</t>
  </si>
  <si>
    <t>A66TA0BBSAF0</t>
  </si>
  <si>
    <t>A66TA0BBSBF0</t>
  </si>
  <si>
    <t>A66TA0BCSAF0</t>
  </si>
  <si>
    <t>A66TA0BCSBF0</t>
  </si>
  <si>
    <t>IP-07A1MEPDC0A_000-VF1-1</t>
  </si>
  <si>
    <t>IP-07A1M4PJE3A_000-VF1-1</t>
  </si>
  <si>
    <t>IP-07A1MJPJE3A_000-VF1-1</t>
  </si>
  <si>
    <t>e2*715/2007*2017/1347BG*18654</t>
  </si>
  <si>
    <t>e2*715/2007*2017/1347BG*18653</t>
  </si>
  <si>
    <t>IP-JAA1MTPJR5A_000-VF1-1</t>
  </si>
  <si>
    <t>9-VF1-D16-7</t>
  </si>
  <si>
    <t>IP-ZGA1A7DFK0A_000-VF1-1</t>
  </si>
  <si>
    <t>Renault Koleos Blue dCi 150 X-tronic</t>
  </si>
  <si>
    <t>e2*715/2007*2017/1347BG*18667</t>
  </si>
  <si>
    <t>BD2</t>
  </si>
  <si>
    <t>AD6TA12A5000</t>
  </si>
  <si>
    <t>AG6TA11A5000</t>
  </si>
  <si>
    <t>IP-FEA1A7DND5A_000-VF1-1</t>
  </si>
  <si>
    <t>e2*715/2007*2017/1347BG*18677</t>
  </si>
  <si>
    <t>e2*2007/46*0676</t>
  </si>
  <si>
    <t>e2*715/2007*2017/1347AH*18664</t>
  </si>
  <si>
    <t>e2*715/2007*2017/1347AH*18665</t>
  </si>
  <si>
    <t>IP-JAA1MTPJR5A_001-VF1-1</t>
  </si>
  <si>
    <t>2-VF1-E15-2</t>
  </si>
  <si>
    <t>e2*715/2007*2018/1832DG*19003</t>
  </si>
  <si>
    <t>e2*715/2007*2018/1832CG*18681</t>
  </si>
  <si>
    <t>MT5TA03A5010</t>
  </si>
  <si>
    <t>MT5TA06A5000</t>
  </si>
  <si>
    <t>MT5TA06A5010</t>
  </si>
  <si>
    <t>e2*715/2007*2018/1832CG*19007</t>
  </si>
  <si>
    <t>2MEATA0D00000</t>
  </si>
  <si>
    <t>e2*715/2007*2018/1832CG*19010</t>
  </si>
  <si>
    <t>e2*715/2007*2018/1832CG*19032</t>
  </si>
  <si>
    <t>e9*715/2007*2018/1832DG*1595</t>
  </si>
  <si>
    <t>e9*715/2007*2018/1832DG*1596</t>
  </si>
  <si>
    <t>A7XTA1100000</t>
  </si>
  <si>
    <t>A76TA1825000</t>
  </si>
  <si>
    <t>e2*715/2007*2018/1832CI*19056</t>
  </si>
  <si>
    <t>e2*715/2007*2018/1832CI*19059</t>
  </si>
  <si>
    <t>e2*98/14*0213</t>
  </si>
  <si>
    <t>ML6TAJ000A00</t>
  </si>
  <si>
    <t>ML6TAJ000B00</t>
  </si>
  <si>
    <t>ML6TAJ010A00</t>
  </si>
  <si>
    <t>ML6TAJ010B00</t>
  </si>
  <si>
    <t>ML6TAJ012A00</t>
  </si>
  <si>
    <t>ML6TAJ012B00</t>
  </si>
  <si>
    <t>ML6TAJ082A00</t>
  </si>
  <si>
    <t>ML6TAJ082B00</t>
  </si>
  <si>
    <t>ML6TAJ000A10</t>
  </si>
  <si>
    <t>ML6TAJ000B10</t>
  </si>
  <si>
    <t>ML6TAJ010A10</t>
  </si>
  <si>
    <t>ML6TAJ010B10</t>
  </si>
  <si>
    <t>ML6TAJ012A10</t>
  </si>
  <si>
    <t>ML6TAJ012B10</t>
  </si>
  <si>
    <t>MN6TAA100A00</t>
  </si>
  <si>
    <t>MN6TAA100A10</t>
  </si>
  <si>
    <t>MN6TAA100A1B</t>
  </si>
  <si>
    <t>MN6TAA100A30</t>
  </si>
  <si>
    <t>MN6TAA100A3B</t>
  </si>
  <si>
    <t>MN6TAA100B00</t>
  </si>
  <si>
    <t>MN6TAA100B10</t>
  </si>
  <si>
    <t>MN6TAA100B1B</t>
  </si>
  <si>
    <t>MN6TAA100B30</t>
  </si>
  <si>
    <t>MN6TAA100B3B</t>
  </si>
  <si>
    <t>MN6TAA102A00</t>
  </si>
  <si>
    <t>MN6TAA102A10</t>
  </si>
  <si>
    <t>MN6TAA102A1B</t>
  </si>
  <si>
    <t>MN6TAA102A30</t>
  </si>
  <si>
    <t>MN6TAA102A3B</t>
  </si>
  <si>
    <t>MN6TAA102B00</t>
  </si>
  <si>
    <t>MN6TAA102B10</t>
  </si>
  <si>
    <t>MN6TAA102B1B</t>
  </si>
  <si>
    <t>MN6TAA102B30</t>
  </si>
  <si>
    <t>MN6TAA102B3B</t>
  </si>
  <si>
    <t>MN6TAA110A00</t>
  </si>
  <si>
    <t>MN6TAA110A10</t>
  </si>
  <si>
    <t>MN6TAA110A1B</t>
  </si>
  <si>
    <t>JM9R</t>
  </si>
  <si>
    <t>MN6TAA110A30</t>
  </si>
  <si>
    <t>MN6TAA110A3B</t>
  </si>
  <si>
    <t>MN6TAA110B00</t>
  </si>
  <si>
    <t>MN6TAA110B10</t>
  </si>
  <si>
    <t>MN6TAA110B1B</t>
  </si>
  <si>
    <t>MN6TAA110B30</t>
  </si>
  <si>
    <t>MN6TAA110B3B</t>
  </si>
  <si>
    <t>MN6TAA142A00</t>
  </si>
  <si>
    <t>MN6TAA142A10</t>
  </si>
  <si>
    <t>MN6TAA142A1B</t>
  </si>
  <si>
    <t>MN6TAA142A30</t>
  </si>
  <si>
    <t>MN6TAA142A3B</t>
  </si>
  <si>
    <t>MN6TAA142B00</t>
  </si>
  <si>
    <t>MN6TAA142B10</t>
  </si>
  <si>
    <t>MN6TAA142B1B</t>
  </si>
  <si>
    <t>MN6TAA142B30</t>
  </si>
  <si>
    <t>MN6TAA142B3B</t>
  </si>
  <si>
    <t>FAM9R</t>
  </si>
  <si>
    <t>FBM9R</t>
  </si>
  <si>
    <t>JAM9R</t>
  </si>
  <si>
    <t>2-VF1-D12</t>
  </si>
  <si>
    <t>e2*715/2007*2018/1832CG*19002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</si>
</sst>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" fontId="0" fillId="3" borderId="0" xfId="0" quotePrefix="1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6" fontId="0" fillId="3" borderId="14" xfId="0" quotePrefix="1" applyNumberForma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quotePrefix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2" borderId="0" xfId="0" applyFont="1" applyFill="1" applyBorder="1" applyAlignment="1"/>
    <xf numFmtId="0" fontId="5" fillId="2" borderId="2" xfId="0" applyFont="1" applyFill="1" applyBorder="1"/>
    <xf numFmtId="0" fontId="0" fillId="3" borderId="10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3" xfId="0" applyFont="1" applyFill="1" applyBorder="1"/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1" fillId="2" borderId="7" xfId="0" applyFont="1" applyFill="1" applyBorder="1"/>
    <xf numFmtId="0" fontId="1" fillId="2" borderId="15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0" fillId="0" borderId="14" xfId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4" xfId="1" applyFont="1" applyFill="1" applyBorder="1" applyAlignment="1">
      <alignment horizontal="center" vertical="center"/>
    </xf>
    <xf numFmtId="0" fontId="3" fillId="0" borderId="14" xfId="1" applyFill="1" applyBorder="1" applyAlignment="1">
      <alignment horizontal="center" vertical="center"/>
    </xf>
    <xf numFmtId="164" fontId="6" fillId="4" borderId="14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left" vertical="center"/>
    </xf>
    <xf numFmtId="0" fontId="6" fillId="4" borderId="14" xfId="1" applyFont="1" applyFill="1" applyBorder="1" applyAlignment="1">
      <alignment horizontal="center" vertical="center"/>
    </xf>
    <xf numFmtId="0" fontId="0" fillId="4" borderId="14" xfId="1" applyFont="1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164" fontId="8" fillId="4" borderId="14" xfId="1" applyNumberFormat="1" applyFont="1" applyFill="1" applyBorder="1" applyAlignment="1">
      <alignment horizontal="center" vertical="center"/>
    </xf>
    <xf numFmtId="1" fontId="8" fillId="4" borderId="14" xfId="1" applyNumberFormat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 wrapText="1"/>
    </xf>
    <xf numFmtId="0" fontId="8" fillId="5" borderId="14" xfId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16" fontId="1" fillId="3" borderId="0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3" borderId="1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6" fontId="1" fillId="3" borderId="0" xfId="0" quotePrefix="1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quotePrefix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16" fontId="1" fillId="3" borderId="14" xfId="0" quotePrefix="1" applyNumberFormat="1" applyFont="1" applyFill="1" applyBorder="1" applyAlignment="1">
      <alignment horizontal="center"/>
    </xf>
    <xf numFmtId="0" fontId="0" fillId="0" borderId="14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0" fillId="0" borderId="14" xfId="0" applyFont="1" applyFill="1" applyBorder="1"/>
    <xf numFmtId="0" fontId="3" fillId="0" borderId="14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164" fontId="6" fillId="0" borderId="14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14" xfId="1" quotePrefix="1" applyFont="1" applyFill="1" applyBorder="1" applyAlignment="1">
      <alignment horizontal="center" vertical="center"/>
    </xf>
    <xf numFmtId="0" fontId="0" fillId="4" borderId="0" xfId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0" fillId="5" borderId="0" xfId="0" applyFill="1" applyBorder="1"/>
    <xf numFmtId="0" fontId="1" fillId="3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0" fillId="5" borderId="0" xfId="0" quotePrefix="1" applyFill="1"/>
    <xf numFmtId="0" fontId="0" fillId="0" borderId="14" xfId="0" applyBorder="1"/>
    <xf numFmtId="0" fontId="1" fillId="2" borderId="13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ont="1" applyFill="1" applyBorder="1"/>
    <xf numFmtId="0" fontId="3" fillId="4" borderId="14" xfId="1" applyFill="1" applyBorder="1" applyAlignment="1">
      <alignment horizontal="left" vertical="center"/>
    </xf>
    <xf numFmtId="0" fontId="0" fillId="4" borderId="14" xfId="0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4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8" fillId="0" borderId="14" xfId="1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14" xfId="1" quotePrefix="1" applyFont="1" applyFill="1" applyBorder="1" applyAlignment="1">
      <alignment horizontal="center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1" xfId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4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4" borderId="14" xfId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4" borderId="11" xfId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0" fillId="4" borderId="14" xfId="0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1" fillId="0" borderId="14" xfId="2" applyFill="1" applyBorder="1"/>
    <xf numFmtId="0" fontId="11" fillId="0" borderId="14" xfId="2" quotePrefix="1" applyFill="1" applyBorder="1"/>
    <xf numFmtId="0" fontId="0" fillId="4" borderId="14" xfId="1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5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:G253"/>
  <sheetViews>
    <sheetView showGridLines="0" tabSelected="1" workbookViewId="0">
      <selection activeCell="C1" sqref="C1"/>
    </sheetView>
  </sheetViews>
  <sheetFormatPr baseColWidth="10" defaultColWidth="11.44140625" defaultRowHeight="14.4" x14ac:dyDescent="0.3"/>
  <cols>
    <col min="1" max="1" width="40.109375" bestFit="1" customWidth="1"/>
    <col min="2" max="2" width="23.44140625" bestFit="1" customWidth="1"/>
  </cols>
  <sheetData>
    <row r="1" spans="1:2" x14ac:dyDescent="0.3">
      <c r="A1" s="113" t="s">
        <v>348</v>
      </c>
      <c r="B1" s="114" t="s">
        <v>145</v>
      </c>
    </row>
    <row r="2" spans="1:2" x14ac:dyDescent="0.3">
      <c r="A2" s="105" t="s">
        <v>300</v>
      </c>
      <c r="B2" s="139" t="s">
        <v>344</v>
      </c>
    </row>
    <row r="3" spans="1:2" x14ac:dyDescent="0.3">
      <c r="A3" s="105" t="s">
        <v>301</v>
      </c>
      <c r="B3" s="139" t="s">
        <v>344</v>
      </c>
    </row>
    <row r="4" spans="1:2" x14ac:dyDescent="0.3">
      <c r="A4" s="105" t="s">
        <v>311</v>
      </c>
      <c r="B4" s="139" t="s">
        <v>344</v>
      </c>
    </row>
    <row r="5" spans="1:2" x14ac:dyDescent="0.3">
      <c r="A5" s="105" t="s">
        <v>302</v>
      </c>
      <c r="B5" s="139" t="s">
        <v>344</v>
      </c>
    </row>
    <row r="6" spans="1:2" x14ac:dyDescent="0.3">
      <c r="A6" s="105" t="s">
        <v>303</v>
      </c>
      <c r="B6" s="139" t="s">
        <v>344</v>
      </c>
    </row>
    <row r="7" spans="1:2" x14ac:dyDescent="0.3">
      <c r="A7" s="105" t="s">
        <v>178</v>
      </c>
      <c r="B7" s="139" t="s">
        <v>344</v>
      </c>
    </row>
    <row r="8" spans="1:2" x14ac:dyDescent="0.3">
      <c r="A8" s="105" t="s">
        <v>179</v>
      </c>
      <c r="B8" s="139" t="s">
        <v>344</v>
      </c>
    </row>
    <row r="9" spans="1:2" x14ac:dyDescent="0.3">
      <c r="A9" s="105" t="s">
        <v>304</v>
      </c>
      <c r="B9" s="139" t="s">
        <v>344</v>
      </c>
    </row>
    <row r="10" spans="1:2" x14ac:dyDescent="0.3">
      <c r="A10" s="105" t="s">
        <v>305</v>
      </c>
      <c r="B10" s="139" t="s">
        <v>344</v>
      </c>
    </row>
    <row r="11" spans="1:2" x14ac:dyDescent="0.3">
      <c r="A11" s="105" t="s">
        <v>388</v>
      </c>
      <c r="B11" s="139" t="s">
        <v>344</v>
      </c>
    </row>
    <row r="12" spans="1:2" x14ac:dyDescent="0.3">
      <c r="A12" s="105" t="s">
        <v>306</v>
      </c>
      <c r="B12" s="139" t="s">
        <v>344</v>
      </c>
    </row>
    <row r="13" spans="1:2" x14ac:dyDescent="0.3">
      <c r="A13" s="105" t="s">
        <v>227</v>
      </c>
      <c r="B13" s="139" t="s">
        <v>344</v>
      </c>
    </row>
    <row r="14" spans="1:2" x14ac:dyDescent="0.3">
      <c r="A14" s="105" t="s">
        <v>228</v>
      </c>
      <c r="B14" s="139" t="s">
        <v>344</v>
      </c>
    </row>
    <row r="15" spans="1:2" x14ac:dyDescent="0.3">
      <c r="A15" s="105" t="s">
        <v>229</v>
      </c>
      <c r="B15" s="139" t="s">
        <v>344</v>
      </c>
    </row>
    <row r="16" spans="1:2" x14ac:dyDescent="0.3">
      <c r="A16" s="105" t="s">
        <v>230</v>
      </c>
      <c r="B16" s="139" t="s">
        <v>344</v>
      </c>
    </row>
    <row r="17" spans="1:2" x14ac:dyDescent="0.3">
      <c r="A17" s="105" t="s">
        <v>307</v>
      </c>
      <c r="B17" s="139" t="s">
        <v>344</v>
      </c>
    </row>
    <row r="18" spans="1:2" x14ac:dyDescent="0.3">
      <c r="A18" s="105" t="s">
        <v>194</v>
      </c>
      <c r="B18" s="139" t="s">
        <v>297</v>
      </c>
    </row>
    <row r="19" spans="1:2" x14ac:dyDescent="0.3">
      <c r="A19" s="105" t="s">
        <v>198</v>
      </c>
      <c r="B19" s="139" t="s">
        <v>297</v>
      </c>
    </row>
    <row r="20" spans="1:2" x14ac:dyDescent="0.3">
      <c r="A20" s="105" t="s">
        <v>198</v>
      </c>
      <c r="B20" s="139" t="s">
        <v>297</v>
      </c>
    </row>
    <row r="21" spans="1:2" x14ac:dyDescent="0.3">
      <c r="A21" s="105" t="s">
        <v>199</v>
      </c>
      <c r="B21" s="139" t="s">
        <v>297</v>
      </c>
    </row>
    <row r="22" spans="1:2" x14ac:dyDescent="0.3">
      <c r="A22" s="105" t="s">
        <v>200</v>
      </c>
      <c r="B22" s="139" t="s">
        <v>297</v>
      </c>
    </row>
    <row r="23" spans="1:2" x14ac:dyDescent="0.3">
      <c r="A23" s="105" t="s">
        <v>293</v>
      </c>
      <c r="B23" s="139" t="s">
        <v>294</v>
      </c>
    </row>
    <row r="24" spans="1:2" x14ac:dyDescent="0.3">
      <c r="A24" s="105" t="s">
        <v>212</v>
      </c>
      <c r="B24" s="139" t="s">
        <v>294</v>
      </c>
    </row>
    <row r="25" spans="1:2" x14ac:dyDescent="0.3">
      <c r="A25" s="105" t="s">
        <v>286</v>
      </c>
      <c r="B25" s="139" t="s">
        <v>287</v>
      </c>
    </row>
    <row r="26" spans="1:2" x14ac:dyDescent="0.3">
      <c r="A26" s="105" t="s">
        <v>218</v>
      </c>
      <c r="B26" s="139" t="s">
        <v>287</v>
      </c>
    </row>
    <row r="27" spans="1:2" x14ac:dyDescent="0.3">
      <c r="A27" s="105" t="s">
        <v>672</v>
      </c>
      <c r="B27" s="139" t="s">
        <v>734</v>
      </c>
    </row>
    <row r="28" spans="1:2" x14ac:dyDescent="0.3">
      <c r="A28" s="105" t="s">
        <v>684</v>
      </c>
      <c r="B28" s="139" t="s">
        <v>734</v>
      </c>
    </row>
    <row r="29" spans="1:2" x14ac:dyDescent="0.3">
      <c r="A29" s="105" t="s">
        <v>677</v>
      </c>
      <c r="B29" s="139" t="s">
        <v>734</v>
      </c>
    </row>
    <row r="30" spans="1:2" x14ac:dyDescent="0.3">
      <c r="A30" s="105" t="s">
        <v>688</v>
      </c>
      <c r="B30" s="139" t="s">
        <v>734</v>
      </c>
    </row>
    <row r="31" spans="1:2" x14ac:dyDescent="0.3">
      <c r="A31" s="105" t="s">
        <v>690</v>
      </c>
      <c r="B31" s="139" t="s">
        <v>734</v>
      </c>
    </row>
    <row r="32" spans="1:2" x14ac:dyDescent="0.3">
      <c r="A32" s="105" t="s">
        <v>694</v>
      </c>
      <c r="B32" s="139" t="s">
        <v>734</v>
      </c>
    </row>
    <row r="33" spans="1:2" x14ac:dyDescent="0.3">
      <c r="A33" s="105" t="s">
        <v>286</v>
      </c>
      <c r="B33" s="139" t="s">
        <v>734</v>
      </c>
    </row>
    <row r="34" spans="1:2" x14ac:dyDescent="0.3">
      <c r="A34" s="105" t="s">
        <v>218</v>
      </c>
      <c r="B34" s="139" t="s">
        <v>734</v>
      </c>
    </row>
    <row r="35" spans="1:2" x14ac:dyDescent="0.3">
      <c r="A35" s="105" t="s">
        <v>709</v>
      </c>
      <c r="B35" s="139" t="s">
        <v>733</v>
      </c>
    </row>
    <row r="36" spans="1:2" x14ac:dyDescent="0.3">
      <c r="A36" s="105" t="s">
        <v>732</v>
      </c>
      <c r="B36" s="139" t="s">
        <v>733</v>
      </c>
    </row>
    <row r="37" spans="1:2" x14ac:dyDescent="0.3">
      <c r="A37" s="105" t="s">
        <v>741</v>
      </c>
      <c r="B37" s="139" t="s">
        <v>745</v>
      </c>
    </row>
    <row r="38" spans="1:2" x14ac:dyDescent="0.3">
      <c r="A38" s="105" t="s">
        <v>742</v>
      </c>
      <c r="B38" s="139" t="s">
        <v>745</v>
      </c>
    </row>
    <row r="39" spans="1:2" x14ac:dyDescent="0.3">
      <c r="A39" s="105" t="s">
        <v>474</v>
      </c>
      <c r="B39" s="139" t="s">
        <v>478</v>
      </c>
    </row>
    <row r="40" spans="1:2" x14ac:dyDescent="0.3">
      <c r="A40" s="105" t="s">
        <v>475</v>
      </c>
      <c r="B40" s="139" t="s">
        <v>478</v>
      </c>
    </row>
    <row r="41" spans="1:2" x14ac:dyDescent="0.3">
      <c r="A41" s="105" t="s">
        <v>476</v>
      </c>
      <c r="B41" s="139" t="s">
        <v>478</v>
      </c>
    </row>
    <row r="42" spans="1:2" x14ac:dyDescent="0.3">
      <c r="A42" s="105" t="s">
        <v>477</v>
      </c>
      <c r="B42" s="139" t="s">
        <v>478</v>
      </c>
    </row>
    <row r="43" spans="1:2" x14ac:dyDescent="0.3">
      <c r="A43" s="105" t="s">
        <v>888</v>
      </c>
      <c r="B43" s="139" t="s">
        <v>851</v>
      </c>
    </row>
    <row r="44" spans="1:2" x14ac:dyDescent="0.3">
      <c r="A44" s="105" t="s">
        <v>889</v>
      </c>
      <c r="B44" s="139" t="s">
        <v>851</v>
      </c>
    </row>
    <row r="45" spans="1:2" x14ac:dyDescent="0.3">
      <c r="A45" s="105" t="s">
        <v>890</v>
      </c>
      <c r="B45" s="139" t="s">
        <v>851</v>
      </c>
    </row>
    <row r="46" spans="1:2" x14ac:dyDescent="0.3">
      <c r="A46" s="105" t="s">
        <v>891</v>
      </c>
      <c r="B46" s="139" t="s">
        <v>851</v>
      </c>
    </row>
    <row r="47" spans="1:2" x14ac:dyDescent="0.3">
      <c r="A47" s="105" t="s">
        <v>892</v>
      </c>
      <c r="B47" s="139" t="s">
        <v>851</v>
      </c>
    </row>
    <row r="48" spans="1:2" x14ac:dyDescent="0.3">
      <c r="A48" s="105" t="s">
        <v>893</v>
      </c>
      <c r="B48" s="139" t="s">
        <v>851</v>
      </c>
    </row>
    <row r="49" spans="1:2" x14ac:dyDescent="0.3">
      <c r="A49" s="105" t="s">
        <v>894</v>
      </c>
      <c r="B49" s="139" t="s">
        <v>851</v>
      </c>
    </row>
    <row r="50" spans="1:2" x14ac:dyDescent="0.3">
      <c r="A50" s="105" t="s">
        <v>895</v>
      </c>
      <c r="B50" s="139" t="s">
        <v>851</v>
      </c>
    </row>
    <row r="51" spans="1:2" x14ac:dyDescent="0.3">
      <c r="A51" s="105" t="s">
        <v>896</v>
      </c>
      <c r="B51" s="139" t="s">
        <v>851</v>
      </c>
    </row>
    <row r="52" spans="1:2" x14ac:dyDescent="0.3">
      <c r="A52" s="105" t="s">
        <v>897</v>
      </c>
      <c r="B52" s="139" t="s">
        <v>851</v>
      </c>
    </row>
    <row r="53" spans="1:2" x14ac:dyDescent="0.3">
      <c r="A53" s="105" t="s">
        <v>898</v>
      </c>
      <c r="B53" s="139" t="s">
        <v>852</v>
      </c>
    </row>
    <row r="54" spans="1:2" x14ac:dyDescent="0.3">
      <c r="A54" s="105" t="s">
        <v>899</v>
      </c>
      <c r="B54" s="139" t="s">
        <v>852</v>
      </c>
    </row>
    <row r="55" spans="1:2" x14ac:dyDescent="0.3">
      <c r="A55" s="104" t="s">
        <v>1408</v>
      </c>
      <c r="B55" s="139" t="s">
        <v>1534</v>
      </c>
    </row>
    <row r="56" spans="1:2" x14ac:dyDescent="0.3">
      <c r="A56" s="104" t="s">
        <v>1324</v>
      </c>
      <c r="B56" s="139" t="s">
        <v>1534</v>
      </c>
    </row>
    <row r="57" spans="1:2" x14ac:dyDescent="0.3">
      <c r="A57" s="105" t="s">
        <v>974</v>
      </c>
      <c r="B57" s="139" t="s">
        <v>994</v>
      </c>
    </row>
    <row r="58" spans="1:2" x14ac:dyDescent="0.3">
      <c r="A58" s="105" t="s">
        <v>974</v>
      </c>
      <c r="B58" s="139" t="s">
        <v>994</v>
      </c>
    </row>
    <row r="59" spans="1:2" x14ac:dyDescent="0.3">
      <c r="A59" s="105" t="s">
        <v>979</v>
      </c>
      <c r="B59" s="139" t="s">
        <v>994</v>
      </c>
    </row>
    <row r="60" spans="1:2" x14ac:dyDescent="0.3">
      <c r="A60" s="105" t="s">
        <v>980</v>
      </c>
      <c r="B60" s="139" t="s">
        <v>994</v>
      </c>
    </row>
    <row r="61" spans="1:2" x14ac:dyDescent="0.3">
      <c r="A61" s="105" t="s">
        <v>983</v>
      </c>
      <c r="B61" s="139" t="s">
        <v>994</v>
      </c>
    </row>
    <row r="62" spans="1:2" x14ac:dyDescent="0.3">
      <c r="A62" s="105" t="s">
        <v>984</v>
      </c>
      <c r="B62" s="139" t="s">
        <v>994</v>
      </c>
    </row>
    <row r="63" spans="1:2" x14ac:dyDescent="0.3">
      <c r="A63" s="105" t="s">
        <v>987</v>
      </c>
      <c r="B63" s="139" t="s">
        <v>994</v>
      </c>
    </row>
    <row r="64" spans="1:2" x14ac:dyDescent="0.3">
      <c r="A64" s="105" t="s">
        <v>988</v>
      </c>
      <c r="B64" s="139" t="s">
        <v>994</v>
      </c>
    </row>
    <row r="65" spans="1:2" x14ac:dyDescent="0.3">
      <c r="A65" s="105" t="s">
        <v>991</v>
      </c>
      <c r="B65" s="139" t="s">
        <v>994</v>
      </c>
    </row>
    <row r="66" spans="1:2" x14ac:dyDescent="0.3">
      <c r="A66" s="105" t="s">
        <v>900</v>
      </c>
      <c r="B66" s="139" t="s">
        <v>831</v>
      </c>
    </row>
    <row r="67" spans="1:2" x14ac:dyDescent="0.3">
      <c r="A67" s="105" t="s">
        <v>901</v>
      </c>
      <c r="B67" s="139" t="s">
        <v>831</v>
      </c>
    </row>
    <row r="68" spans="1:2" x14ac:dyDescent="0.3">
      <c r="A68" s="105" t="s">
        <v>904</v>
      </c>
      <c r="B68" s="139" t="s">
        <v>831</v>
      </c>
    </row>
    <row r="69" spans="1:2" x14ac:dyDescent="0.3">
      <c r="A69" s="105" t="s">
        <v>905</v>
      </c>
      <c r="B69" s="139" t="s">
        <v>831</v>
      </c>
    </row>
    <row r="70" spans="1:2" x14ac:dyDescent="0.3">
      <c r="A70" s="105" t="s">
        <v>1012</v>
      </c>
      <c r="B70" s="139" t="s">
        <v>831</v>
      </c>
    </row>
    <row r="71" spans="1:2" x14ac:dyDescent="0.3">
      <c r="A71" s="105" t="s">
        <v>902</v>
      </c>
      <c r="B71" s="139" t="s">
        <v>831</v>
      </c>
    </row>
    <row r="72" spans="1:2" x14ac:dyDescent="0.3">
      <c r="A72" s="105" t="s">
        <v>1137</v>
      </c>
      <c r="B72" s="139" t="s">
        <v>831</v>
      </c>
    </row>
    <row r="73" spans="1:2" x14ac:dyDescent="0.3">
      <c r="A73" s="105" t="s">
        <v>1143</v>
      </c>
      <c r="B73" s="139" t="s">
        <v>831</v>
      </c>
    </row>
    <row r="74" spans="1:2" x14ac:dyDescent="0.3">
      <c r="A74" s="105" t="s">
        <v>1147</v>
      </c>
      <c r="B74" s="139" t="s">
        <v>831</v>
      </c>
    </row>
    <row r="75" spans="1:2" x14ac:dyDescent="0.3">
      <c r="A75" s="105" t="s">
        <v>1152</v>
      </c>
      <c r="B75" s="139" t="s">
        <v>831</v>
      </c>
    </row>
    <row r="76" spans="1:2" x14ac:dyDescent="0.3">
      <c r="A76" s="105" t="s">
        <v>1153</v>
      </c>
      <c r="B76" s="139" t="s">
        <v>831</v>
      </c>
    </row>
    <row r="77" spans="1:2" x14ac:dyDescent="0.3">
      <c r="A77" s="104" t="s">
        <v>1003</v>
      </c>
      <c r="B77" s="139" t="s">
        <v>1115</v>
      </c>
    </row>
    <row r="78" spans="1:2" x14ac:dyDescent="0.3">
      <c r="A78" s="104" t="s">
        <v>996</v>
      </c>
      <c r="B78" s="139" t="s">
        <v>1115</v>
      </c>
    </row>
    <row r="79" spans="1:2" x14ac:dyDescent="0.3">
      <c r="A79" s="104" t="s">
        <v>1005</v>
      </c>
      <c r="B79" s="139" t="s">
        <v>1115</v>
      </c>
    </row>
    <row r="80" spans="1:2" x14ac:dyDescent="0.3">
      <c r="A80" s="104" t="s">
        <v>1006</v>
      </c>
      <c r="B80" s="139" t="s">
        <v>1115</v>
      </c>
    </row>
    <row r="81" spans="1:2" x14ac:dyDescent="0.3">
      <c r="A81" s="104" t="s">
        <v>1246</v>
      </c>
      <c r="B81" s="139" t="s">
        <v>1115</v>
      </c>
    </row>
    <row r="82" spans="1:2" x14ac:dyDescent="0.3">
      <c r="A82" s="105" t="s">
        <v>1448</v>
      </c>
      <c r="B82" s="139" t="s">
        <v>1115</v>
      </c>
    </row>
    <row r="83" spans="1:2" x14ac:dyDescent="0.3">
      <c r="A83" s="105" t="s">
        <v>1247</v>
      </c>
      <c r="B83" s="139" t="s">
        <v>1115</v>
      </c>
    </row>
    <row r="84" spans="1:2" x14ac:dyDescent="0.3">
      <c r="A84" s="104" t="s">
        <v>1106</v>
      </c>
      <c r="B84" s="139" t="s">
        <v>1114</v>
      </c>
    </row>
    <row r="85" spans="1:2" x14ac:dyDescent="0.3">
      <c r="A85" s="104" t="s">
        <v>1103</v>
      </c>
      <c r="B85" s="139" t="s">
        <v>1114</v>
      </c>
    </row>
    <row r="86" spans="1:2" x14ac:dyDescent="0.3">
      <c r="A86" s="104" t="s">
        <v>1107</v>
      </c>
      <c r="B86" s="139" t="s">
        <v>1114</v>
      </c>
    </row>
    <row r="87" spans="1:2" x14ac:dyDescent="0.3">
      <c r="A87" s="104" t="s">
        <v>1104</v>
      </c>
      <c r="B87" s="139" t="s">
        <v>1114</v>
      </c>
    </row>
    <row r="88" spans="1:2" x14ac:dyDescent="0.3">
      <c r="A88" s="105" t="s">
        <v>1335</v>
      </c>
      <c r="B88" s="139" t="s">
        <v>1348</v>
      </c>
    </row>
    <row r="89" spans="1:2" x14ac:dyDescent="0.3">
      <c r="A89" s="105" t="s">
        <v>1339</v>
      </c>
      <c r="B89" s="139" t="s">
        <v>1348</v>
      </c>
    </row>
    <row r="90" spans="1:2" x14ac:dyDescent="0.3">
      <c r="A90" s="105" t="s">
        <v>1012</v>
      </c>
      <c r="B90" s="139" t="s">
        <v>1348</v>
      </c>
    </row>
    <row r="91" spans="1:2" x14ac:dyDescent="0.3">
      <c r="A91" s="105" t="s">
        <v>274</v>
      </c>
      <c r="B91" s="139" t="s">
        <v>285</v>
      </c>
    </row>
    <row r="92" spans="1:2" x14ac:dyDescent="0.3">
      <c r="A92" s="105" t="s">
        <v>275</v>
      </c>
      <c r="B92" s="139" t="s">
        <v>285</v>
      </c>
    </row>
    <row r="93" spans="1:2" x14ac:dyDescent="0.3">
      <c r="A93" s="105" t="s">
        <v>276</v>
      </c>
      <c r="B93" s="139" t="s">
        <v>285</v>
      </c>
    </row>
    <row r="94" spans="1:2" x14ac:dyDescent="0.3">
      <c r="A94" s="105" t="s">
        <v>277</v>
      </c>
      <c r="B94" s="139" t="s">
        <v>285</v>
      </c>
    </row>
    <row r="95" spans="1:2" x14ac:dyDescent="0.3">
      <c r="A95" s="105" t="s">
        <v>278</v>
      </c>
      <c r="B95" s="139" t="s">
        <v>285</v>
      </c>
    </row>
    <row r="96" spans="1:2" x14ac:dyDescent="0.3">
      <c r="A96" s="105" t="s">
        <v>279</v>
      </c>
      <c r="B96" s="139" t="s">
        <v>285</v>
      </c>
    </row>
    <row r="97" spans="1:2" x14ac:dyDescent="0.3">
      <c r="A97" s="105" t="s">
        <v>455</v>
      </c>
      <c r="B97" s="139" t="s">
        <v>285</v>
      </c>
    </row>
    <row r="98" spans="1:2" x14ac:dyDescent="0.3">
      <c r="A98" s="105" t="s">
        <v>456</v>
      </c>
      <c r="B98" s="139" t="s">
        <v>285</v>
      </c>
    </row>
    <row r="99" spans="1:2" x14ac:dyDescent="0.3">
      <c r="A99" s="105" t="s">
        <v>272</v>
      </c>
      <c r="B99" s="139" t="s">
        <v>264</v>
      </c>
    </row>
    <row r="100" spans="1:2" x14ac:dyDescent="0.3">
      <c r="A100" s="105" t="s">
        <v>177</v>
      </c>
      <c r="B100" s="139" t="s">
        <v>264</v>
      </c>
    </row>
    <row r="101" spans="1:2" x14ac:dyDescent="0.3">
      <c r="A101" s="105" t="s">
        <v>349</v>
      </c>
      <c r="B101" s="139" t="s">
        <v>358</v>
      </c>
    </row>
    <row r="102" spans="1:2" x14ac:dyDescent="0.3">
      <c r="A102" s="105" t="s">
        <v>378</v>
      </c>
      <c r="B102" s="139" t="s">
        <v>358</v>
      </c>
    </row>
    <row r="103" spans="1:2" x14ac:dyDescent="0.3">
      <c r="A103" s="105" t="s">
        <v>379</v>
      </c>
      <c r="B103" s="139" t="s">
        <v>358</v>
      </c>
    </row>
    <row r="104" spans="1:2" x14ac:dyDescent="0.3">
      <c r="A104" s="105" t="s">
        <v>262</v>
      </c>
      <c r="B104" s="139" t="s">
        <v>263</v>
      </c>
    </row>
    <row r="105" spans="1:2" x14ac:dyDescent="0.3">
      <c r="A105" s="130" t="s">
        <v>527</v>
      </c>
      <c r="B105" s="139" t="s">
        <v>530</v>
      </c>
    </row>
    <row r="106" spans="1:2" x14ac:dyDescent="0.3">
      <c r="A106" s="130" t="s">
        <v>528</v>
      </c>
      <c r="B106" s="139" t="s">
        <v>530</v>
      </c>
    </row>
    <row r="107" spans="1:2" x14ac:dyDescent="0.3">
      <c r="A107" s="130" t="s">
        <v>529</v>
      </c>
      <c r="B107" s="139" t="s">
        <v>530</v>
      </c>
    </row>
    <row r="108" spans="1:2" x14ac:dyDescent="0.3">
      <c r="A108" s="105" t="s">
        <v>281</v>
      </c>
      <c r="B108" s="139" t="s">
        <v>283</v>
      </c>
    </row>
    <row r="109" spans="1:2" x14ac:dyDescent="0.3">
      <c r="A109" s="105" t="s">
        <v>363</v>
      </c>
      <c r="B109" s="139" t="s">
        <v>365</v>
      </c>
    </row>
    <row r="110" spans="1:2" x14ac:dyDescent="0.3">
      <c r="A110" s="130" t="s">
        <v>272</v>
      </c>
      <c r="B110" s="139" t="s">
        <v>519</v>
      </c>
    </row>
    <row r="111" spans="1:2" x14ac:dyDescent="0.3">
      <c r="A111" s="130" t="s">
        <v>513</v>
      </c>
      <c r="B111" s="139" t="s">
        <v>519</v>
      </c>
    </row>
    <row r="112" spans="1:2" x14ac:dyDescent="0.3">
      <c r="A112" s="130" t="s">
        <v>177</v>
      </c>
      <c r="B112" s="139" t="s">
        <v>519</v>
      </c>
    </row>
    <row r="113" spans="1:2" x14ac:dyDescent="0.3">
      <c r="A113" s="130" t="s">
        <v>514</v>
      </c>
      <c r="B113" s="139" t="s">
        <v>519</v>
      </c>
    </row>
    <row r="114" spans="1:2" x14ac:dyDescent="0.3">
      <c r="A114" s="130" t="s">
        <v>549</v>
      </c>
      <c r="B114" s="139" t="s">
        <v>519</v>
      </c>
    </row>
    <row r="115" spans="1:2" x14ac:dyDescent="0.3">
      <c r="A115" s="130" t="s">
        <v>555</v>
      </c>
      <c r="B115" s="139" t="s">
        <v>519</v>
      </c>
    </row>
    <row r="116" spans="1:2" x14ac:dyDescent="0.3">
      <c r="A116" s="130" t="s">
        <v>546</v>
      </c>
      <c r="B116" s="139" t="s">
        <v>519</v>
      </c>
    </row>
    <row r="117" spans="1:2" x14ac:dyDescent="0.3">
      <c r="A117" s="130" t="s">
        <v>556</v>
      </c>
      <c r="B117" s="139" t="s">
        <v>519</v>
      </c>
    </row>
    <row r="118" spans="1:2" x14ac:dyDescent="0.3">
      <c r="A118" s="130" t="s">
        <v>561</v>
      </c>
      <c r="B118" s="139" t="s">
        <v>519</v>
      </c>
    </row>
    <row r="119" spans="1:2" x14ac:dyDescent="0.3">
      <c r="A119" s="130" t="s">
        <v>565</v>
      </c>
      <c r="B119" s="139" t="s">
        <v>519</v>
      </c>
    </row>
    <row r="120" spans="1:2" x14ac:dyDescent="0.3">
      <c r="A120" s="105" t="s">
        <v>393</v>
      </c>
      <c r="B120" s="139" t="s">
        <v>465</v>
      </c>
    </row>
    <row r="121" spans="1:2" x14ac:dyDescent="0.3">
      <c r="A121" s="105" t="s">
        <v>400</v>
      </c>
      <c r="B121" s="139" t="s">
        <v>465</v>
      </c>
    </row>
    <row r="122" spans="1:2" x14ac:dyDescent="0.3">
      <c r="A122" s="105" t="s">
        <v>466</v>
      </c>
      <c r="B122" s="139" t="s">
        <v>465</v>
      </c>
    </row>
    <row r="123" spans="1:2" x14ac:dyDescent="0.3">
      <c r="A123" s="105" t="s">
        <v>401</v>
      </c>
      <c r="B123" s="139" t="s">
        <v>465</v>
      </c>
    </row>
    <row r="124" spans="1:2" x14ac:dyDescent="0.3">
      <c r="A124" s="105" t="s">
        <v>402</v>
      </c>
      <c r="B124" s="139" t="s">
        <v>465</v>
      </c>
    </row>
    <row r="125" spans="1:2" x14ac:dyDescent="0.3">
      <c r="A125" s="105" t="s">
        <v>467</v>
      </c>
      <c r="B125" s="139" t="s">
        <v>465</v>
      </c>
    </row>
    <row r="126" spans="1:2" x14ac:dyDescent="0.3">
      <c r="A126" s="105" t="s">
        <v>276</v>
      </c>
      <c r="B126" s="139" t="s">
        <v>465</v>
      </c>
    </row>
    <row r="127" spans="1:2" x14ac:dyDescent="0.3">
      <c r="A127" s="105" t="s">
        <v>399</v>
      </c>
      <c r="B127" s="139" t="s">
        <v>465</v>
      </c>
    </row>
    <row r="128" spans="1:2" x14ac:dyDescent="0.3">
      <c r="A128" s="105" t="s">
        <v>468</v>
      </c>
      <c r="B128" s="139" t="s">
        <v>465</v>
      </c>
    </row>
    <row r="129" spans="1:2" x14ac:dyDescent="0.3">
      <c r="A129" s="105" t="s">
        <v>278</v>
      </c>
      <c r="B129" s="139" t="s">
        <v>465</v>
      </c>
    </row>
    <row r="130" spans="1:2" x14ac:dyDescent="0.3">
      <c r="A130" s="105" t="s">
        <v>416</v>
      </c>
      <c r="B130" s="139" t="s">
        <v>465</v>
      </c>
    </row>
    <row r="131" spans="1:2" x14ac:dyDescent="0.3">
      <c r="A131" s="105" t="s">
        <v>469</v>
      </c>
      <c r="B131" s="139" t="s">
        <v>465</v>
      </c>
    </row>
    <row r="132" spans="1:2" x14ac:dyDescent="0.3">
      <c r="A132" s="105" t="s">
        <v>427</v>
      </c>
      <c r="B132" s="139" t="s">
        <v>465</v>
      </c>
    </row>
    <row r="133" spans="1:2" x14ac:dyDescent="0.3">
      <c r="A133" s="105" t="s">
        <v>431</v>
      </c>
      <c r="B133" s="139" t="s">
        <v>465</v>
      </c>
    </row>
    <row r="134" spans="1:2" x14ac:dyDescent="0.3">
      <c r="A134" s="105" t="s">
        <v>470</v>
      </c>
      <c r="B134" s="139" t="s">
        <v>465</v>
      </c>
    </row>
    <row r="135" spans="1:2" x14ac:dyDescent="0.3">
      <c r="A135" s="105" t="s">
        <v>432</v>
      </c>
      <c r="B135" s="139" t="s">
        <v>465</v>
      </c>
    </row>
    <row r="136" spans="1:2" x14ac:dyDescent="0.3">
      <c r="A136" s="105" t="s">
        <v>471</v>
      </c>
      <c r="B136" s="139" t="s">
        <v>465</v>
      </c>
    </row>
    <row r="137" spans="1:2" x14ac:dyDescent="0.3">
      <c r="A137" s="105" t="s">
        <v>442</v>
      </c>
      <c r="B137" s="139" t="s">
        <v>465</v>
      </c>
    </row>
    <row r="138" spans="1:2" x14ac:dyDescent="0.3">
      <c r="A138" s="105" t="s">
        <v>426</v>
      </c>
      <c r="B138" s="139" t="s">
        <v>465</v>
      </c>
    </row>
    <row r="139" spans="1:2" x14ac:dyDescent="0.3">
      <c r="A139" s="105" t="s">
        <v>447</v>
      </c>
      <c r="B139" s="139" t="s">
        <v>465</v>
      </c>
    </row>
    <row r="140" spans="1:2" x14ac:dyDescent="0.3">
      <c r="A140" s="105" t="s">
        <v>472</v>
      </c>
      <c r="B140" s="139" t="s">
        <v>465</v>
      </c>
    </row>
    <row r="141" spans="1:2" x14ac:dyDescent="0.3">
      <c r="A141" s="105" t="s">
        <v>449</v>
      </c>
      <c r="B141" s="139" t="s">
        <v>465</v>
      </c>
    </row>
    <row r="142" spans="1:2" x14ac:dyDescent="0.3">
      <c r="A142" s="105" t="s">
        <v>473</v>
      </c>
      <c r="B142" s="139" t="s">
        <v>465</v>
      </c>
    </row>
    <row r="143" spans="1:2" x14ac:dyDescent="0.3">
      <c r="A143" s="105" t="s">
        <v>281</v>
      </c>
      <c r="B143" s="139" t="s">
        <v>702</v>
      </c>
    </row>
    <row r="144" spans="1:2" x14ac:dyDescent="0.3">
      <c r="A144" s="105" t="s">
        <v>575</v>
      </c>
      <c r="B144" s="139" t="s">
        <v>507</v>
      </c>
    </row>
    <row r="145" spans="1:2" x14ac:dyDescent="0.3">
      <c r="A145" s="105" t="s">
        <v>576</v>
      </c>
      <c r="B145" s="139" t="s">
        <v>507</v>
      </c>
    </row>
    <row r="146" spans="1:2" x14ac:dyDescent="0.3">
      <c r="A146" s="130" t="s">
        <v>906</v>
      </c>
      <c r="B146" s="139" t="s">
        <v>768</v>
      </c>
    </row>
    <row r="147" spans="1:2" x14ac:dyDescent="0.3">
      <c r="A147" s="130" t="s">
        <v>907</v>
      </c>
      <c r="B147" s="139" t="s">
        <v>768</v>
      </c>
    </row>
    <row r="148" spans="1:2" x14ac:dyDescent="0.3">
      <c r="A148" s="130" t="s">
        <v>908</v>
      </c>
      <c r="B148" s="139" t="s">
        <v>768</v>
      </c>
    </row>
    <row r="149" spans="1:2" x14ac:dyDescent="0.3">
      <c r="A149" s="130" t="s">
        <v>909</v>
      </c>
      <c r="B149" s="139" t="s">
        <v>768</v>
      </c>
    </row>
    <row r="150" spans="1:2" x14ac:dyDescent="0.3">
      <c r="A150" s="130" t="s">
        <v>910</v>
      </c>
      <c r="B150" s="139" t="s">
        <v>768</v>
      </c>
    </row>
    <row r="151" spans="1:2" x14ac:dyDescent="0.3">
      <c r="A151" s="130" t="s">
        <v>911</v>
      </c>
      <c r="B151" s="139" t="s">
        <v>768</v>
      </c>
    </row>
    <row r="152" spans="1:2" x14ac:dyDescent="0.3">
      <c r="A152" s="130" t="s">
        <v>912</v>
      </c>
      <c r="B152" s="139" t="s">
        <v>768</v>
      </c>
    </row>
    <row r="153" spans="1:2" x14ac:dyDescent="0.3">
      <c r="A153" s="130" t="s">
        <v>913</v>
      </c>
      <c r="B153" s="139" t="s">
        <v>768</v>
      </c>
    </row>
    <row r="154" spans="1:2" x14ac:dyDescent="0.3">
      <c r="A154" s="130" t="s">
        <v>914</v>
      </c>
      <c r="B154" s="139" t="s">
        <v>768</v>
      </c>
    </row>
    <row r="155" spans="1:2" x14ac:dyDescent="0.3">
      <c r="A155" s="130" t="s">
        <v>915</v>
      </c>
      <c r="B155" s="139" t="s">
        <v>768</v>
      </c>
    </row>
    <row r="156" spans="1:2" x14ac:dyDescent="0.3">
      <c r="A156" s="130" t="s">
        <v>916</v>
      </c>
      <c r="B156" s="139" t="s">
        <v>768</v>
      </c>
    </row>
    <row r="157" spans="1:2" x14ac:dyDescent="0.3">
      <c r="A157" s="130" t="s">
        <v>917</v>
      </c>
      <c r="B157" s="139" t="s">
        <v>768</v>
      </c>
    </row>
    <row r="158" spans="1:2" x14ac:dyDescent="0.3">
      <c r="A158" s="130" t="s">
        <v>918</v>
      </c>
      <c r="B158" s="139" t="s">
        <v>768</v>
      </c>
    </row>
    <row r="159" spans="1:2" x14ac:dyDescent="0.3">
      <c r="A159" s="130" t="s">
        <v>919</v>
      </c>
      <c r="B159" s="139" t="s">
        <v>768</v>
      </c>
    </row>
    <row r="160" spans="1:2" x14ac:dyDescent="0.3">
      <c r="A160" s="130" t="s">
        <v>920</v>
      </c>
      <c r="B160" s="139" t="s">
        <v>768</v>
      </c>
    </row>
    <row r="161" spans="1:2" x14ac:dyDescent="0.3">
      <c r="A161" s="130" t="s">
        <v>921</v>
      </c>
      <c r="B161" s="139" t="s">
        <v>768</v>
      </c>
    </row>
    <row r="162" spans="1:2" x14ac:dyDescent="0.3">
      <c r="A162" s="130" t="s">
        <v>922</v>
      </c>
      <c r="B162" s="139" t="s">
        <v>768</v>
      </c>
    </row>
    <row r="163" spans="1:2" x14ac:dyDescent="0.3">
      <c r="A163" s="130" t="s">
        <v>1176</v>
      </c>
      <c r="B163" s="139" t="s">
        <v>768</v>
      </c>
    </row>
    <row r="164" spans="1:2" x14ac:dyDescent="0.3">
      <c r="A164" s="130" t="s">
        <v>1175</v>
      </c>
      <c r="B164" s="139" t="s">
        <v>768</v>
      </c>
    </row>
    <row r="165" spans="1:2" x14ac:dyDescent="0.3">
      <c r="A165" s="130" t="s">
        <v>1177</v>
      </c>
      <c r="B165" s="139" t="s">
        <v>768</v>
      </c>
    </row>
    <row r="166" spans="1:2" x14ac:dyDescent="0.3">
      <c r="A166" s="130" t="s">
        <v>1182</v>
      </c>
      <c r="B166" s="139" t="s">
        <v>768</v>
      </c>
    </row>
    <row r="167" spans="1:2" x14ac:dyDescent="0.3">
      <c r="A167" s="130" t="s">
        <v>1183</v>
      </c>
      <c r="B167" s="139" t="s">
        <v>768</v>
      </c>
    </row>
    <row r="168" spans="1:2" x14ac:dyDescent="0.3">
      <c r="A168" s="130" t="s">
        <v>924</v>
      </c>
      <c r="B168" s="139" t="s">
        <v>769</v>
      </c>
    </row>
    <row r="169" spans="1:2" x14ac:dyDescent="0.3">
      <c r="A169" s="130" t="s">
        <v>925</v>
      </c>
      <c r="B169" s="139" t="s">
        <v>769</v>
      </c>
    </row>
    <row r="170" spans="1:2" x14ac:dyDescent="0.3">
      <c r="A170" s="130" t="s">
        <v>926</v>
      </c>
      <c r="B170" s="139" t="s">
        <v>769</v>
      </c>
    </row>
    <row r="171" spans="1:2" x14ac:dyDescent="0.3">
      <c r="A171" s="130" t="s">
        <v>927</v>
      </c>
      <c r="B171" s="139" t="s">
        <v>769</v>
      </c>
    </row>
    <row r="172" spans="1:2" x14ac:dyDescent="0.3">
      <c r="A172" s="130" t="s">
        <v>928</v>
      </c>
      <c r="B172" s="139" t="s">
        <v>769</v>
      </c>
    </row>
    <row r="173" spans="1:2" x14ac:dyDescent="0.3">
      <c r="A173" s="130" t="s">
        <v>929</v>
      </c>
      <c r="B173" s="139" t="s">
        <v>769</v>
      </c>
    </row>
    <row r="174" spans="1:2" x14ac:dyDescent="0.3">
      <c r="A174" s="130" t="s">
        <v>930</v>
      </c>
      <c r="B174" s="139" t="s">
        <v>769</v>
      </c>
    </row>
    <row r="175" spans="1:2" x14ac:dyDescent="0.3">
      <c r="A175" s="130" t="s">
        <v>1298</v>
      </c>
      <c r="B175" s="139" t="s">
        <v>770</v>
      </c>
    </row>
    <row r="176" spans="1:2" x14ac:dyDescent="0.3">
      <c r="A176" s="130" t="s">
        <v>1299</v>
      </c>
      <c r="B176" s="139" t="s">
        <v>770</v>
      </c>
    </row>
    <row r="177" spans="1:2" x14ac:dyDescent="0.3">
      <c r="A177" s="130" t="s">
        <v>1300</v>
      </c>
      <c r="B177" s="139" t="s">
        <v>770</v>
      </c>
    </row>
    <row r="178" spans="1:2" x14ac:dyDescent="0.3">
      <c r="A178" s="130" t="s">
        <v>1305</v>
      </c>
      <c r="B178" s="139" t="s">
        <v>1309</v>
      </c>
    </row>
    <row r="179" spans="1:2" x14ac:dyDescent="0.3">
      <c r="A179" s="130" t="s">
        <v>1315</v>
      </c>
      <c r="B179" s="139" t="s">
        <v>1318</v>
      </c>
    </row>
    <row r="180" spans="1:2" x14ac:dyDescent="0.3">
      <c r="A180" s="130" t="s">
        <v>1314</v>
      </c>
      <c r="B180" s="139" t="s">
        <v>1318</v>
      </c>
    </row>
    <row r="181" spans="1:2" x14ac:dyDescent="0.3">
      <c r="A181" s="130" t="s">
        <v>961</v>
      </c>
      <c r="B181" s="139" t="s">
        <v>972</v>
      </c>
    </row>
    <row r="182" spans="1:2" x14ac:dyDescent="0.3">
      <c r="A182" s="130" t="s">
        <v>962</v>
      </c>
      <c r="B182" s="139" t="s">
        <v>972</v>
      </c>
    </row>
    <row r="183" spans="1:2" x14ac:dyDescent="0.3">
      <c r="A183" s="130" t="s">
        <v>963</v>
      </c>
      <c r="B183" s="139" t="s">
        <v>972</v>
      </c>
    </row>
    <row r="184" spans="1:2" x14ac:dyDescent="0.3">
      <c r="A184" s="130" t="s">
        <v>964</v>
      </c>
      <c r="B184" s="139" t="s">
        <v>972</v>
      </c>
    </row>
    <row r="185" spans="1:2" x14ac:dyDescent="0.3">
      <c r="A185" s="130" t="s">
        <v>965</v>
      </c>
      <c r="B185" s="139" t="s">
        <v>972</v>
      </c>
    </row>
    <row r="186" spans="1:2" x14ac:dyDescent="0.3">
      <c r="A186" s="130" t="s">
        <v>966</v>
      </c>
      <c r="B186" s="139" t="s">
        <v>972</v>
      </c>
    </row>
    <row r="187" spans="1:2" x14ac:dyDescent="0.3">
      <c r="A187" s="130" t="s">
        <v>967</v>
      </c>
      <c r="B187" s="139" t="s">
        <v>972</v>
      </c>
    </row>
    <row r="188" spans="1:2" x14ac:dyDescent="0.3">
      <c r="A188" s="130" t="s">
        <v>968</v>
      </c>
      <c r="B188" s="139" t="s">
        <v>972</v>
      </c>
    </row>
    <row r="189" spans="1:2" x14ac:dyDescent="0.3">
      <c r="A189" s="130" t="s">
        <v>969</v>
      </c>
      <c r="B189" s="139" t="s">
        <v>972</v>
      </c>
    </row>
    <row r="190" spans="1:2" x14ac:dyDescent="0.3">
      <c r="A190" s="130" t="s">
        <v>970</v>
      </c>
      <c r="B190" s="139" t="s">
        <v>972</v>
      </c>
    </row>
    <row r="191" spans="1:2" x14ac:dyDescent="0.3">
      <c r="A191" s="130" t="s">
        <v>971</v>
      </c>
      <c r="B191" s="139" t="s">
        <v>972</v>
      </c>
    </row>
    <row r="192" spans="1:2" x14ac:dyDescent="0.3">
      <c r="A192" s="42" t="s">
        <v>1084</v>
      </c>
      <c r="B192" s="139" t="s">
        <v>972</v>
      </c>
    </row>
    <row r="193" spans="1:2" x14ac:dyDescent="0.3">
      <c r="A193" s="42" t="s">
        <v>1083</v>
      </c>
      <c r="B193" s="139" t="s">
        <v>972</v>
      </c>
    </row>
    <row r="194" spans="1:2" x14ac:dyDescent="0.3">
      <c r="A194" s="130" t="s">
        <v>806</v>
      </c>
      <c r="B194" s="139" t="s">
        <v>812</v>
      </c>
    </row>
    <row r="195" spans="1:2" x14ac:dyDescent="0.3">
      <c r="A195" s="105" t="s">
        <v>224</v>
      </c>
      <c r="B195" s="139" t="s">
        <v>231</v>
      </c>
    </row>
    <row r="196" spans="1:2" x14ac:dyDescent="0.3">
      <c r="A196" s="105" t="s">
        <v>256</v>
      </c>
      <c r="B196" s="140" t="s">
        <v>261</v>
      </c>
    </row>
    <row r="197" spans="1:2" x14ac:dyDescent="0.3">
      <c r="A197" s="105" t="s">
        <v>257</v>
      </c>
      <c r="B197" s="140" t="s">
        <v>261</v>
      </c>
    </row>
    <row r="198" spans="1:2" x14ac:dyDescent="0.3">
      <c r="A198" s="105" t="s">
        <v>258</v>
      </c>
      <c r="B198" s="140" t="s">
        <v>261</v>
      </c>
    </row>
    <row r="199" spans="1:2" x14ac:dyDescent="0.3">
      <c r="A199" s="105" t="s">
        <v>259</v>
      </c>
      <c r="B199" s="140" t="s">
        <v>261</v>
      </c>
    </row>
    <row r="200" spans="1:2" x14ac:dyDescent="0.3">
      <c r="A200" s="105" t="s">
        <v>260</v>
      </c>
      <c r="B200" s="140" t="s">
        <v>261</v>
      </c>
    </row>
    <row r="201" spans="1:2" x14ac:dyDescent="0.3">
      <c r="A201" s="105" t="s">
        <v>931</v>
      </c>
      <c r="B201" s="140" t="s">
        <v>887</v>
      </c>
    </row>
    <row r="202" spans="1:2" x14ac:dyDescent="0.3">
      <c r="A202" s="105" t="s">
        <v>1055</v>
      </c>
      <c r="B202" s="140" t="s">
        <v>887</v>
      </c>
    </row>
    <row r="203" spans="1:2" x14ac:dyDescent="0.3">
      <c r="A203" s="105" t="s">
        <v>932</v>
      </c>
      <c r="B203" s="140" t="s">
        <v>887</v>
      </c>
    </row>
    <row r="204" spans="1:2" x14ac:dyDescent="0.3">
      <c r="A204" s="105" t="s">
        <v>933</v>
      </c>
      <c r="B204" s="140" t="s">
        <v>887</v>
      </c>
    </row>
    <row r="205" spans="1:2" x14ac:dyDescent="0.3">
      <c r="A205" s="105" t="s">
        <v>934</v>
      </c>
      <c r="B205" s="140" t="s">
        <v>887</v>
      </c>
    </row>
    <row r="206" spans="1:2" x14ac:dyDescent="0.3">
      <c r="A206" s="105" t="s">
        <v>935</v>
      </c>
      <c r="B206" s="140" t="s">
        <v>887</v>
      </c>
    </row>
    <row r="207" spans="1:2" x14ac:dyDescent="0.3">
      <c r="A207" s="105" t="s">
        <v>936</v>
      </c>
      <c r="B207" s="140" t="s">
        <v>887</v>
      </c>
    </row>
    <row r="208" spans="1:2" x14ac:dyDescent="0.3">
      <c r="A208" s="105" t="s">
        <v>936</v>
      </c>
      <c r="B208" s="140" t="s">
        <v>887</v>
      </c>
    </row>
    <row r="209" spans="1:7" x14ac:dyDescent="0.3">
      <c r="A209" s="105" t="s">
        <v>937</v>
      </c>
      <c r="B209" s="140" t="s">
        <v>887</v>
      </c>
    </row>
    <row r="210" spans="1:7" x14ac:dyDescent="0.3">
      <c r="A210" s="105" t="s">
        <v>938</v>
      </c>
      <c r="B210" s="140" t="s">
        <v>887</v>
      </c>
    </row>
    <row r="211" spans="1:7" x14ac:dyDescent="0.3">
      <c r="A211" s="105" t="s">
        <v>943</v>
      </c>
      <c r="B211" s="140" t="s">
        <v>887</v>
      </c>
    </row>
    <row r="212" spans="1:7" x14ac:dyDescent="0.3">
      <c r="A212" s="105" t="s">
        <v>939</v>
      </c>
      <c r="B212" s="140" t="s">
        <v>887</v>
      </c>
    </row>
    <row r="213" spans="1:7" x14ac:dyDescent="0.3">
      <c r="A213" s="105" t="s">
        <v>940</v>
      </c>
      <c r="B213" s="140" t="s">
        <v>887</v>
      </c>
    </row>
    <row r="214" spans="1:7" x14ac:dyDescent="0.3">
      <c r="A214" s="105" t="s">
        <v>941</v>
      </c>
      <c r="B214" s="140" t="s">
        <v>887</v>
      </c>
      <c r="G214" s="149"/>
    </row>
    <row r="215" spans="1:7" x14ac:dyDescent="0.3">
      <c r="A215" s="105" t="s">
        <v>942</v>
      </c>
      <c r="B215" s="140" t="s">
        <v>887</v>
      </c>
      <c r="G215" s="149"/>
    </row>
    <row r="216" spans="1:7" x14ac:dyDescent="0.3">
      <c r="A216" s="105" t="s">
        <v>944</v>
      </c>
      <c r="B216" s="140" t="s">
        <v>887</v>
      </c>
    </row>
    <row r="217" spans="1:7" x14ac:dyDescent="0.3">
      <c r="A217" s="105" t="s">
        <v>945</v>
      </c>
      <c r="B217" s="140" t="s">
        <v>887</v>
      </c>
    </row>
    <row r="218" spans="1:7" x14ac:dyDescent="0.3">
      <c r="A218" s="105" t="s">
        <v>247</v>
      </c>
      <c r="B218" s="139" t="s">
        <v>255</v>
      </c>
    </row>
    <row r="219" spans="1:7" x14ac:dyDescent="0.3">
      <c r="A219" s="105" t="s">
        <v>246</v>
      </c>
      <c r="B219" s="139" t="s">
        <v>255</v>
      </c>
    </row>
    <row r="220" spans="1:7" x14ac:dyDescent="0.3">
      <c r="A220" s="105" t="s">
        <v>248</v>
      </c>
      <c r="B220" s="139" t="s">
        <v>255</v>
      </c>
    </row>
    <row r="221" spans="1:7" x14ac:dyDescent="0.3">
      <c r="A221" s="105" t="s">
        <v>577</v>
      </c>
      <c r="B221" s="139" t="s">
        <v>608</v>
      </c>
    </row>
    <row r="222" spans="1:7" x14ac:dyDescent="0.3">
      <c r="A222" s="105" t="s">
        <v>591</v>
      </c>
      <c r="B222" s="139" t="s">
        <v>608</v>
      </c>
    </row>
    <row r="223" spans="1:7" x14ac:dyDescent="0.3">
      <c r="A223" s="105" t="s">
        <v>598</v>
      </c>
      <c r="B223" s="139" t="s">
        <v>608</v>
      </c>
    </row>
    <row r="224" spans="1:7" x14ac:dyDescent="0.3">
      <c r="A224" s="105" t="s">
        <v>603</v>
      </c>
      <c r="B224" s="139" t="s">
        <v>608</v>
      </c>
    </row>
    <row r="225" spans="1:2" x14ac:dyDescent="0.3">
      <c r="A225" s="130" t="s">
        <v>610</v>
      </c>
      <c r="B225" s="139" t="s">
        <v>649</v>
      </c>
    </row>
    <row r="226" spans="1:2" x14ac:dyDescent="0.3">
      <c r="A226" s="130" t="s">
        <v>614</v>
      </c>
      <c r="B226" s="139" t="s">
        <v>649</v>
      </c>
    </row>
    <row r="227" spans="1:2" x14ac:dyDescent="0.3">
      <c r="A227" s="130" t="s">
        <v>615</v>
      </c>
      <c r="B227" s="139" t="s">
        <v>649</v>
      </c>
    </row>
    <row r="228" spans="1:2" x14ac:dyDescent="0.3">
      <c r="A228" s="130" t="s">
        <v>618</v>
      </c>
      <c r="B228" s="139" t="s">
        <v>649</v>
      </c>
    </row>
    <row r="229" spans="1:2" x14ac:dyDescent="0.3">
      <c r="A229" s="130" t="s">
        <v>619</v>
      </c>
      <c r="B229" s="139" t="s">
        <v>649</v>
      </c>
    </row>
    <row r="230" spans="1:2" x14ac:dyDescent="0.3">
      <c r="A230" s="130" t="s">
        <v>627</v>
      </c>
      <c r="B230" s="139" t="s">
        <v>649</v>
      </c>
    </row>
    <row r="231" spans="1:2" x14ac:dyDescent="0.3">
      <c r="A231" s="130" t="s">
        <v>628</v>
      </c>
      <c r="B231" s="139" t="s">
        <v>649</v>
      </c>
    </row>
    <row r="232" spans="1:2" x14ac:dyDescent="0.3">
      <c r="A232" s="130" t="s">
        <v>632</v>
      </c>
      <c r="B232" s="139" t="s">
        <v>649</v>
      </c>
    </row>
    <row r="233" spans="1:2" x14ac:dyDescent="0.3">
      <c r="A233" s="130" t="s">
        <v>633</v>
      </c>
      <c r="B233" s="139" t="s">
        <v>649</v>
      </c>
    </row>
    <row r="234" spans="1:2" x14ac:dyDescent="0.3">
      <c r="A234" s="130" t="s">
        <v>634</v>
      </c>
      <c r="B234" s="139" t="s">
        <v>649</v>
      </c>
    </row>
    <row r="235" spans="1:2" x14ac:dyDescent="0.3">
      <c r="A235" s="130" t="s">
        <v>638</v>
      </c>
      <c r="B235" s="139" t="s">
        <v>649</v>
      </c>
    </row>
    <row r="236" spans="1:2" x14ac:dyDescent="0.3">
      <c r="A236" s="130" t="s">
        <v>639</v>
      </c>
      <c r="B236" s="139" t="s">
        <v>649</v>
      </c>
    </row>
    <row r="237" spans="1:2" x14ac:dyDescent="0.3">
      <c r="A237" s="130" t="s">
        <v>643</v>
      </c>
      <c r="B237" s="139" t="s">
        <v>649</v>
      </c>
    </row>
    <row r="238" spans="1:2" x14ac:dyDescent="0.3">
      <c r="A238" s="130" t="s">
        <v>644</v>
      </c>
      <c r="B238" s="139" t="s">
        <v>649</v>
      </c>
    </row>
    <row r="239" spans="1:2" x14ac:dyDescent="0.3">
      <c r="A239" s="130" t="s">
        <v>645</v>
      </c>
      <c r="B239" s="139" t="s">
        <v>649</v>
      </c>
    </row>
    <row r="240" spans="1:2" x14ac:dyDescent="0.3">
      <c r="A240" s="78" t="s">
        <v>247</v>
      </c>
      <c r="B240" s="139" t="s">
        <v>655</v>
      </c>
    </row>
    <row r="241" spans="1:2" x14ac:dyDescent="0.3">
      <c r="A241" s="78" t="s">
        <v>246</v>
      </c>
      <c r="B241" s="139" t="s">
        <v>655</v>
      </c>
    </row>
    <row r="242" spans="1:2" x14ac:dyDescent="0.3">
      <c r="A242" s="78" t="s">
        <v>652</v>
      </c>
      <c r="B242" s="139" t="s">
        <v>655</v>
      </c>
    </row>
    <row r="243" spans="1:2" x14ac:dyDescent="0.3">
      <c r="A243" s="78" t="s">
        <v>248</v>
      </c>
      <c r="B243" s="139" t="s">
        <v>655</v>
      </c>
    </row>
    <row r="244" spans="1:2" x14ac:dyDescent="0.3">
      <c r="A244" s="105" t="s">
        <v>482</v>
      </c>
      <c r="B244" s="139" t="s">
        <v>481</v>
      </c>
    </row>
    <row r="245" spans="1:2" x14ac:dyDescent="0.3">
      <c r="A245" s="130" t="s">
        <v>1350</v>
      </c>
      <c r="B245" s="139" t="s">
        <v>1363</v>
      </c>
    </row>
    <row r="246" spans="1:2" x14ac:dyDescent="0.3">
      <c r="A246" s="130" t="s">
        <v>1351</v>
      </c>
      <c r="B246" s="139" t="s">
        <v>1363</v>
      </c>
    </row>
    <row r="247" spans="1:2" x14ac:dyDescent="0.3">
      <c r="A247" s="130" t="s">
        <v>1358</v>
      </c>
      <c r="B247" s="139" t="s">
        <v>1363</v>
      </c>
    </row>
    <row r="248" spans="1:2" x14ac:dyDescent="0.3">
      <c r="A248" s="130" t="s">
        <v>1386</v>
      </c>
      <c r="B248" s="139" t="s">
        <v>1363</v>
      </c>
    </row>
    <row r="249" spans="1:2" x14ac:dyDescent="0.3">
      <c r="A249" s="130" t="s">
        <v>1359</v>
      </c>
      <c r="B249" s="139" t="s">
        <v>1363</v>
      </c>
    </row>
    <row r="250" spans="1:2" x14ac:dyDescent="0.3">
      <c r="A250" s="130" t="s">
        <v>1388</v>
      </c>
      <c r="B250" s="139" t="s">
        <v>1363</v>
      </c>
    </row>
    <row r="251" spans="1:2" x14ac:dyDescent="0.3">
      <c r="A251" s="130" t="s">
        <v>1362</v>
      </c>
      <c r="B251" s="139" t="s">
        <v>1363</v>
      </c>
    </row>
    <row r="252" spans="1:2" x14ac:dyDescent="0.3">
      <c r="A252" s="105" t="s">
        <v>375</v>
      </c>
      <c r="B252" s="139" t="s">
        <v>368</v>
      </c>
    </row>
    <row r="253" spans="1:2" x14ac:dyDescent="0.3">
      <c r="A253" s="105" t="s">
        <v>375</v>
      </c>
      <c r="B253" s="139" t="s">
        <v>819</v>
      </c>
    </row>
  </sheetData>
  <autoFilter ref="A1:B253" xr:uid="{00000000-0009-0000-0000-000000000000}"/>
  <hyperlinks>
    <hyperlink ref="B218" location="'2-UU1-E1'!A1" display="2-UU1-E1" xr:uid="{00000000-0004-0000-0000-000000000000}"/>
    <hyperlink ref="B219:B220" location="'2-UU1-E1'!A1" display="2-UU1-E1" xr:uid="{00000000-0004-0000-0000-000001000000}"/>
    <hyperlink ref="B196:B217" location="'2-UU1-D2'!A1" display="2-UU1-D2" xr:uid="{00000000-0004-0000-0000-000002000000}"/>
    <hyperlink ref="B195" location="'2-UU1-D1'!A1" display="2-UU1-D1" xr:uid="{00000000-0004-0000-0000-000003000000}"/>
    <hyperlink ref="B104" location="'2-VF1-E4'!A1" display="2-VF1-E4" xr:uid="{00000000-0004-0000-0000-000004000000}"/>
    <hyperlink ref="B99:B100" location="'2-VF1-E2'!A1" display="2-VF1-E2" xr:uid="{00000000-0004-0000-0000-000005000000}"/>
    <hyperlink ref="B91:B96" location="'2-VF1-E1'!A1" display="2-VF1-E1" xr:uid="{00000000-0004-0000-0000-000006000000}"/>
    <hyperlink ref="B25:B26" location="'2-VF1-D4'!A1" display="2-VF1-D4" xr:uid="{00000000-0004-0000-0000-000007000000}"/>
    <hyperlink ref="B23:B24" location="'2-VF1-D3'!A1" display="2-VF1-D3" xr:uid="{00000000-0004-0000-0000-000008000000}"/>
    <hyperlink ref="B18:B22" location="'2-VF1-D2'!A1" display="2-VF1-D2" xr:uid="{00000000-0004-0000-0000-000009000000}"/>
    <hyperlink ref="B2:B17" location="'2-VF1-D1'!A1" display="2-VF1-D1" xr:uid="{00000000-0004-0000-0000-00000A000000}"/>
    <hyperlink ref="B108" location="'2-VF1-E6'!A1" display="2-VF1-E6" xr:uid="{00000000-0004-0000-0000-00000B000000}"/>
    <hyperlink ref="B109" location="'2-VF1-E7'!A1" display="2-VF1-E7" xr:uid="{00000000-0004-0000-0000-00000C000000}"/>
    <hyperlink ref="B103" location="'2-VF1-E3'!A1" display="2-VF1-E3" xr:uid="{00000000-0004-0000-0000-00000D000000}"/>
    <hyperlink ref="B253" location="'2-VFA-E2'!Zone_d_impression" display="2-VFA-E2" xr:uid="{00000000-0004-0000-0000-00000E000000}"/>
    <hyperlink ref="B101" location="'2-VF1-E3'!A1" display="2-VF1-E3" xr:uid="{00000000-0004-0000-0000-00000F000000}"/>
    <hyperlink ref="B102" location="'2-VF1-E3'!A1" display="2-VF1-E3" xr:uid="{00000000-0004-0000-0000-000010000000}"/>
    <hyperlink ref="B11" location="'2-VF1-D1'!A1" display="2-VF1-D1" xr:uid="{00000000-0004-0000-0000-000011000000}"/>
    <hyperlink ref="B126" location="'2-VF1-E9'!A1" display="2-VF1-E9" xr:uid="{00000000-0004-0000-0000-000012000000}"/>
    <hyperlink ref="B120" location="'2-VF1-E9'!A1" display="2-VF1-E9" xr:uid="{00000000-0004-0000-0000-000013000000}"/>
    <hyperlink ref="B121:B125" location="'2-VF1-E9'!A1" display="2-VF1-E9" xr:uid="{00000000-0004-0000-0000-000014000000}"/>
    <hyperlink ref="B39" location="'2-VF1-D8'!A1" display="2-VF1-D8" xr:uid="{00000000-0004-0000-0000-000015000000}"/>
    <hyperlink ref="B97:B98" location="'2-VF1-E1'!A1" display="2-VF1-E1" xr:uid="{00000000-0004-0000-0000-000016000000}"/>
    <hyperlink ref="B251" location="'9-UU1-E7'!Zone_d_impression" display="2-UU1-E7" xr:uid="{00000000-0004-0000-0000-000017000000}"/>
    <hyperlink ref="B127:B142" location="'2-VF1-E9'!A1" display="2-VF1-E9" xr:uid="{00000000-0004-0000-0000-000018000000}"/>
    <hyperlink ref="B144" location="'2-VF1-E11'!Zone_d_impression" display="2-VF1-E11" xr:uid="{00000000-0004-0000-0000-000019000000}"/>
    <hyperlink ref="B145" location="'2-VF1-E11'!Zone_d_impression" display="2-VF1-E11" xr:uid="{00000000-0004-0000-0000-00001A000000}"/>
    <hyperlink ref="B115:B119" location="'2-VF1-E8'!Zone_d_impression" display="2-VF1-E8" xr:uid="{00000000-0004-0000-0000-00001B000000}"/>
    <hyperlink ref="B105:B107" location="'2-VF1-E5'!Zone_d_impression" display="2-VF1-E5" xr:uid="{00000000-0004-0000-0000-00001C000000}"/>
    <hyperlink ref="B110:B113" location="'2-VF1-E8'!Zone_d_impression" display="2-VF1-E8" xr:uid="{00000000-0004-0000-0000-00001D000000}"/>
    <hyperlink ref="B114" location="'2-VF1-E8'!Zone_d_impression" display="2-VF1-E8" xr:uid="{00000000-0004-0000-0000-00001E000000}"/>
    <hyperlink ref="B221" location="'2-UU1-E2'!Zone_d_impression" display="2-UU1-E2" xr:uid="{00000000-0004-0000-0000-00001F000000}"/>
    <hyperlink ref="B222" location="'2-UU1-E2'!Zone_d_impression" display="2-UU1-E2" xr:uid="{00000000-0004-0000-0000-000020000000}"/>
    <hyperlink ref="B223" location="'2-UU1-E2'!Zone_d_impression" display="2-UU1-E2" xr:uid="{00000000-0004-0000-0000-000021000000}"/>
    <hyperlink ref="B224" location="'2-UU1-E2'!Zone_d_impression" display="2-UU1-E2" xr:uid="{00000000-0004-0000-0000-000022000000}"/>
    <hyperlink ref="B225" location="'2-UU1-E3'!Zone_d_impression" display="2-UU1-E3" xr:uid="{00000000-0004-0000-0000-000023000000}"/>
    <hyperlink ref="B226" location="'2-UU1-E3'!Zone_d_impression" display="2-UU1-E3" xr:uid="{00000000-0004-0000-0000-000024000000}"/>
    <hyperlink ref="B227" location="'2-UU1-E3'!Zone_d_impression" display="2-UU1-E3" xr:uid="{00000000-0004-0000-0000-000025000000}"/>
    <hyperlink ref="B228" location="'2-UU1-E3'!Zone_d_impression" display="2-UU1-E3" xr:uid="{00000000-0004-0000-0000-000026000000}"/>
    <hyperlink ref="B229" location="'2-UU1-E3'!Zone_d_impression" display="2-UU1-E3" xr:uid="{00000000-0004-0000-0000-000027000000}"/>
    <hyperlink ref="B230" location="'2-UU1-E3'!Zone_d_impression" display="2-UU1-E3" xr:uid="{00000000-0004-0000-0000-000028000000}"/>
    <hyperlink ref="B231" location="'2-UU1-E3'!Zone_d_impression" display="2-UU1-E3" xr:uid="{00000000-0004-0000-0000-000029000000}"/>
    <hyperlink ref="B232" location="'2-UU1-E3'!Zone_d_impression" display="2-UU1-E3" xr:uid="{00000000-0004-0000-0000-00002A000000}"/>
    <hyperlink ref="B233" location="'2-UU1-E3'!Zone_d_impression" display="2-UU1-E3" xr:uid="{00000000-0004-0000-0000-00002B000000}"/>
    <hyperlink ref="B234" location="'2-UU1-E3'!Zone_d_impression" display="2-UU1-E3" xr:uid="{00000000-0004-0000-0000-00002C000000}"/>
    <hyperlink ref="B235" location="'2-UU1-E3'!Zone_d_impression" display="2-UU1-E3" xr:uid="{00000000-0004-0000-0000-00002D000000}"/>
    <hyperlink ref="B236" location="'2-UU1-E3'!Zone_d_impression" display="2-UU1-E3" xr:uid="{00000000-0004-0000-0000-00002E000000}"/>
    <hyperlink ref="B237" location="'2-UU1-E3'!Zone_d_impression" display="2-UU1-E3" xr:uid="{00000000-0004-0000-0000-00002F000000}"/>
    <hyperlink ref="B238" location="'2-UU1-E3'!Zone_d_impression" display="2-UU1-E3" xr:uid="{00000000-0004-0000-0000-000030000000}"/>
    <hyperlink ref="B239" location="'2-UU1-E3'!Zone_d_impression" display="2-UU1-E3" xr:uid="{00000000-0004-0000-0000-000031000000}"/>
    <hyperlink ref="B240" location="'2-UU1-E4'!A1" display="2-UU1-E4" xr:uid="{00000000-0004-0000-0000-000032000000}"/>
    <hyperlink ref="B241" location="'2-UU1-E4'!A1" display="2-UU1-E4" xr:uid="{00000000-0004-0000-0000-000033000000}"/>
    <hyperlink ref="B242" location="'2-UU1-E4'!A1" display="2-UU1-E4" xr:uid="{00000000-0004-0000-0000-000034000000}"/>
    <hyperlink ref="B243" location="'2-UU1-E4'!A1" display="2-UU1-E4" xr:uid="{00000000-0004-0000-0000-000035000000}"/>
    <hyperlink ref="B143" location="'2-VF1-E10'!Zone_d_impression" display="2-VF1-E10" xr:uid="{00000000-0004-0000-0000-000036000000}"/>
    <hyperlink ref="B35" location="'2-VF1-D6'!Zone_d_impression" display="2-VF1-D6" xr:uid="{00000000-0004-0000-0000-000037000000}"/>
    <hyperlink ref="B36" location="'2-VF1-D6'!Zone_d_impression" display="2-VF1-D6" xr:uid="{00000000-0004-0000-0000-000038000000}"/>
    <hyperlink ref="B27" location="'2-VF1-D5'!Zone_d_impression" display="2-VF1-D5" xr:uid="{00000000-0004-0000-0000-000039000000}"/>
    <hyperlink ref="B28" location="'2-VF1-D5'!Zone_d_impression" display="2-VF1-D5" xr:uid="{00000000-0004-0000-0000-00003A000000}"/>
    <hyperlink ref="B29" location="'2-VF1-D5'!Zone_d_impression" display="2-VF1-D5" xr:uid="{00000000-0004-0000-0000-00003B000000}"/>
    <hyperlink ref="B30" location="'2-VF1-D5'!Zone_d_impression" display="2-VF1-D5" xr:uid="{00000000-0004-0000-0000-00003C000000}"/>
    <hyperlink ref="B31" location="'2-VF1-D5'!Zone_d_impression" display="2-VF1-D5" xr:uid="{00000000-0004-0000-0000-00003D000000}"/>
    <hyperlink ref="B32" location="'2-VF1-D5'!Zone_d_impression" display="2-VF1-D5" xr:uid="{00000000-0004-0000-0000-00003E000000}"/>
    <hyperlink ref="B33" location="'2-VF1-D5'!Zone_d_impression" display="2-VF1-D5" xr:uid="{00000000-0004-0000-0000-00003F000000}"/>
    <hyperlink ref="B34" location="'2-VF1-D5'!Zone_d_impression" display="2-VF1-D5" xr:uid="{00000000-0004-0000-0000-000040000000}"/>
    <hyperlink ref="B37:B38" location="'2-VF1-D6'!Zone_d_impression" display="2-VF1-D6" xr:uid="{00000000-0004-0000-0000-000041000000}"/>
    <hyperlink ref="B37" location="'2-VF1-D7'!Zone_d_impression" display="2-VF1-D7" xr:uid="{00000000-0004-0000-0000-000042000000}"/>
    <hyperlink ref="B38" location="'2-VF1-D7'!Zone_d_impression" display="2-VF1-D7" xr:uid="{00000000-0004-0000-0000-000043000000}"/>
    <hyperlink ref="B146:B167" location="'2-VF1-E12'!Zone_d_impression" display="2-VF1-E12" xr:uid="{00000000-0004-0000-0000-000044000000}"/>
    <hyperlink ref="B171:B174" location="'2-VF1-E13'!Zone_d_impression" display="2-VF1-E13" xr:uid="{00000000-0004-0000-0000-000045000000}"/>
    <hyperlink ref="B194" location="'2-VF1-E18'!Zone_d_impression" display="2-VF1-E18" xr:uid="{00000000-0004-0000-0000-000046000000}"/>
    <hyperlink ref="B180" location="'2-VF1-E16'!Zone_d_impression" display="2-VF1-E16" xr:uid="{00000000-0004-0000-0000-000047000000}"/>
    <hyperlink ref="B252" location="'2-VFA-E1'!A1" display="2-VFA-E1" xr:uid="{00000000-0004-0000-0000-000048000000}"/>
    <hyperlink ref="B42" location="'2-VF1-D8'!A1" display="2-VF1-D8" xr:uid="{00000000-0004-0000-0000-000049000000}"/>
    <hyperlink ref="B66:B67" location="'2-VF1-D8'!A1" display="2-VF1-D8" xr:uid="{00000000-0004-0000-0000-00004A000000}"/>
    <hyperlink ref="B66" location="'2-VF1-D15'!A1" display="2-VF1-D15" xr:uid="{00000000-0004-0000-0000-00004B000000}"/>
    <hyperlink ref="B52" location="'2-VF1-D9'!Zone_d_impression" display="2-VF1-D9" xr:uid="{00000000-0004-0000-0000-00004C000000}"/>
    <hyperlink ref="B48" location="'2-VF1-D9'!Zone_d_impression" display="2-VF1-D9" xr:uid="{00000000-0004-0000-0000-00004D000000}"/>
    <hyperlink ref="B46:B47" location="'2-VF1-D8'!A1" display="2-VF1-D8" xr:uid="{00000000-0004-0000-0000-00004E000000}"/>
    <hyperlink ref="B47" location="'2-VF1-D9'!Zone_d_impression" display="2-VF1-D9" xr:uid="{00000000-0004-0000-0000-00004F000000}"/>
    <hyperlink ref="B46" location="'2-VF1-D9'!Zone_d_impression" display="2-VF1-D9" xr:uid="{00000000-0004-0000-0000-000050000000}"/>
    <hyperlink ref="B43:B45" location="'2-VF1-D8'!A1" display="2-VF1-D8" xr:uid="{00000000-0004-0000-0000-000051000000}"/>
    <hyperlink ref="B45" location="'2-VF1-D9'!Zone_d_impression" display="2-VF1-D9" xr:uid="{00000000-0004-0000-0000-000052000000}"/>
    <hyperlink ref="B43:B44" location="'2-VF1-D8'!A1" display="2-VF1-D8" xr:uid="{00000000-0004-0000-0000-000053000000}"/>
    <hyperlink ref="B44" location="'2-VF1-D9'!Zone_d_impression" display="2-VF1-D9" xr:uid="{00000000-0004-0000-0000-000054000000}"/>
    <hyperlink ref="B43" location="'2-VF1-D9'!Zone_d_impression" display="2-VF1-D9" xr:uid="{00000000-0004-0000-0000-000055000000}"/>
    <hyperlink ref="B49:B51" location="'2-VF1-D9'!Zone_d_impression" display="2-VF1-D9" xr:uid="{00000000-0004-0000-0000-000056000000}"/>
    <hyperlink ref="B54" location="'2-VF1-D11'!Zone_d_impression" display="2-VF1-D11" xr:uid="{00000000-0004-0000-0000-000057000000}"/>
    <hyperlink ref="B53" location="'2-VF1-D11'!Zone_d_impression" display="2-VF1-D11" xr:uid="{00000000-0004-0000-0000-000058000000}"/>
    <hyperlink ref="B200" location="'2-UU1-D2'!A1" display="2-UU1-D2" xr:uid="{00000000-0004-0000-0000-000059000000}"/>
    <hyperlink ref="B217" location="'2-UU1-D3'!Zone_d_impression" display="2-UU1-D3" xr:uid="{00000000-0004-0000-0000-00005A000000}"/>
    <hyperlink ref="B216" location="'2-UU1-D3'!Zone_d_impression" display="2-UU1-D3" xr:uid="{00000000-0004-0000-0000-00005B000000}"/>
    <hyperlink ref="B215" location="'2-UU1-D2'!A1" display="2-UU1-D2" xr:uid="{00000000-0004-0000-0000-00005C000000}"/>
    <hyperlink ref="B215" location="'2-UU1-D3'!Zone_d_impression" display="2-UU1-D3" xr:uid="{00000000-0004-0000-0000-00005E000000}"/>
    <hyperlink ref="B211:B214" location="'2-UU1-D2'!A1" display="2-UU1-D2" xr:uid="{00000000-0004-0000-0000-00005F000000}"/>
    <hyperlink ref="B214" location="'2-UU1-D3'!Zone_d_impression" display="2-UU1-D3" xr:uid="{00000000-0004-0000-0000-000060000000}"/>
    <hyperlink ref="B213" location="'2-UU1-D3'!Zone_d_impression" display="2-UU1-D3" xr:uid="{00000000-0004-0000-0000-000061000000}"/>
    <hyperlink ref="B211:B212" location="'2-UU1-D2'!A1" display="2-UU1-D2" xr:uid="{00000000-0004-0000-0000-000062000000}"/>
    <hyperlink ref="B212" location="'2-UU1-D3'!Zone_d_impression" display="2-UU1-D3" xr:uid="{00000000-0004-0000-0000-000063000000}"/>
    <hyperlink ref="B211" location="'2-UU1-D3'!Zone_d_impression" display="2-UU1-D3" xr:uid="{00000000-0004-0000-0000-000064000000}"/>
    <hyperlink ref="B202:B209" location="'2-UU1-D2'!A1" display="2-UU1-D2" xr:uid="{00000000-0004-0000-0000-000065000000}"/>
    <hyperlink ref="B209" location="'2-UU1-D3'!Zone_d_impression" display="2-UU1-D3" xr:uid="{00000000-0004-0000-0000-000066000000}"/>
    <hyperlink ref="B208" location="'2-UU1-D3'!Zone_d_impression" display="2-UU1-D3" xr:uid="{00000000-0004-0000-0000-000067000000}"/>
    <hyperlink ref="B206:B207" location="'2-UU1-D2'!A1" display="2-UU1-D2" xr:uid="{00000000-0004-0000-0000-000068000000}"/>
    <hyperlink ref="B207" location="'2-UU1-D3'!Zone_d_impression" display="2-UU1-D3" xr:uid="{00000000-0004-0000-0000-000069000000}"/>
    <hyperlink ref="B206" location="'2-UU1-D3'!Zone_d_impression" display="2-UU1-D3" xr:uid="{00000000-0004-0000-0000-00006A000000}"/>
    <hyperlink ref="B202:B205" location="'2-UU1-D2'!A1" display="2-UU1-D2" xr:uid="{00000000-0004-0000-0000-00006B000000}"/>
    <hyperlink ref="B205" location="'2-UU1-D3'!Zone_d_impression" display="2-UU1-D3" xr:uid="{00000000-0004-0000-0000-00006C000000}"/>
    <hyperlink ref="B204" location="'2-UU1-D3'!Zone_d_impression" display="2-UU1-D3" xr:uid="{00000000-0004-0000-0000-00006D000000}"/>
    <hyperlink ref="B202:B203" location="'2-UU1-D2'!A1" display="2-UU1-D2" xr:uid="{00000000-0004-0000-0000-00006E000000}"/>
    <hyperlink ref="B203" location="'2-UU1-D3'!Zone_d_impression" display="2-UU1-D3" xr:uid="{00000000-0004-0000-0000-00006F000000}"/>
    <hyperlink ref="B202" location="'2-UU1-D3'!Zone_d_impression" display="2-UU1-D3" xr:uid="{00000000-0004-0000-0000-000070000000}"/>
    <hyperlink ref="B67" location="'2-VF1-D15'!Zone_d_impression" display="2-VF1-D15" xr:uid="{00000000-0004-0000-0000-000071000000}"/>
    <hyperlink ref="B68:B71" location="'2-VF1-D8'!A1" display="2-VF1-D8" xr:uid="{00000000-0004-0000-0000-000072000000}"/>
    <hyperlink ref="B68" location="'2-VF1-D15'!Zone_d_impression" display="2-VF1-D15" xr:uid="{00000000-0004-0000-0000-000073000000}"/>
    <hyperlink ref="B69" location="'2-VF1-D15'!Zone_d_impression" display="2-VF1-D15" xr:uid="{00000000-0004-0000-0000-000074000000}"/>
    <hyperlink ref="B70" location="'2-VF1-D15'!Zone_d_impression" display="2-VF1-D15" xr:uid="{00000000-0004-0000-0000-000075000000}"/>
    <hyperlink ref="B71" location="'2-VF1-D15'!Zone_d_impression" display="2-VF1-D15" xr:uid="{00000000-0004-0000-0000-000076000000}"/>
    <hyperlink ref="B168:B170" location="'2-VF1-E13'!Zone_d_impression" display="2-VF1-E13" xr:uid="{00000000-0004-0000-0000-000078000000}"/>
    <hyperlink ref="B173" location="'2-VF1-E13'!Zone_d_impression" display="2-VF1-E13" xr:uid="{00000000-0004-0000-0000-000079000000}"/>
    <hyperlink ref="B193" location="'9-VF1-E17'!Zone_d_impression" display="2-VF1-E17" xr:uid="{00000000-0004-0000-0000-00007A000000}"/>
    <hyperlink ref="B192" location="'9-VF1-E17'!Zone_d_impression" display="2-VF1-E17" xr:uid="{00000000-0004-0000-0000-00007C000000}"/>
    <hyperlink ref="B189" location="'9-VF1-E17'!Zone_d_impression" display="2-VF1-E17" xr:uid="{00000000-0004-0000-0000-00007E000000}"/>
    <hyperlink ref="B188" location="'9-VF1-E17'!Zone_d_impression" display="2-VF1-E17" xr:uid="{00000000-0004-0000-0000-00007F000000}"/>
    <hyperlink ref="B187" location="'9-VF1-E17'!Zone_d_impression" display="2-VF1-E17" xr:uid="{00000000-0004-0000-0000-000080000000}"/>
    <hyperlink ref="B186" location="'9-VF1-E17'!Zone_d_impression" display="2-VF1-E17" xr:uid="{00000000-0004-0000-0000-000081000000}"/>
    <hyperlink ref="B185" location="'9-VF1-E17'!Zone_d_impression" display="2-VF1-E17" xr:uid="{00000000-0004-0000-0000-000082000000}"/>
    <hyperlink ref="B184" location="'9-VF1-E17'!Zone_d_impression" display="2-VF1-E17" xr:uid="{00000000-0004-0000-0000-000083000000}"/>
    <hyperlink ref="B183" location="'9-VF1-E17'!Zone_d_impression" display="2-VF1-E17" xr:uid="{00000000-0004-0000-0000-000084000000}"/>
    <hyperlink ref="B182" location="'9-VF1-E17'!Zone_d_impression" display="2-VF1-E17" xr:uid="{00000000-0004-0000-0000-000085000000}"/>
    <hyperlink ref="B181" location="'9-VF1-E17'!Zone_d_impression" display="2-VF1-E17" xr:uid="{00000000-0004-0000-0000-000086000000}"/>
    <hyperlink ref="B65" location="'9-VF1-D14'!Zone_d_impression" display="2-VF1-D14" xr:uid="{00000000-0004-0000-0000-000087000000}"/>
    <hyperlink ref="B64" location="'9-VF1-D14'!Zone_d_impression" display="2-VF1-D14" xr:uid="{00000000-0004-0000-0000-000089000000}"/>
    <hyperlink ref="B63" location="'9-VF1-D14'!Zone_d_impression" display="2-VF1-D14" xr:uid="{00000000-0004-0000-0000-00008A000000}"/>
    <hyperlink ref="B62" location="'9-VF1-D14'!Zone_d_impression" display="2-VF1-D14" xr:uid="{00000000-0004-0000-0000-00008B000000}"/>
    <hyperlink ref="B61" location="'9-VF1-D14'!Zone_d_impression" display="2-VF1-D14" xr:uid="{00000000-0004-0000-0000-00008C000000}"/>
    <hyperlink ref="B60" location="'9-VF1-D14'!Zone_d_impression" display="2-VF1-D14" xr:uid="{00000000-0004-0000-0000-00008D000000}"/>
    <hyperlink ref="B59" location="'9-VF1-D14'!Zone_d_impression" display="2-VF1-D14" xr:uid="{00000000-0004-0000-0000-00008E000000}"/>
    <hyperlink ref="B58" location="'9-VF1-D14'!Zone_d_impression" display="2-VF1-D14" xr:uid="{00000000-0004-0000-0000-00008F000000}"/>
    <hyperlink ref="B57" location="'9-VF1-D14'!Zone_d_impression" display="2-VF1-D14" xr:uid="{00000000-0004-0000-0000-000090000000}"/>
    <hyperlink ref="B201" location="'2-UU1-D3'!Zone_d_impression" display="2-UU1-D3" xr:uid="{F3ECB581-8B2C-4B49-9E68-CE0D96C086E8}"/>
    <hyperlink ref="B210" location="'2-UU1-D3'!Zone_d_impression" display="2-UU1-D3" xr:uid="{67A9F58E-BB61-4E74-B9EF-AE650FFCFBB1}"/>
    <hyperlink ref="B84" location="'9-VF1-D17'!Zone_d_impression" display="2-VF1-D17" xr:uid="{272C2A77-0B5E-4291-95DA-929F1A5C5ED6}"/>
    <hyperlink ref="B77" location="'9-VF1-D16'!Zone_d_impression" display="2-VF1-D16" xr:uid="{8EE99ABB-E590-463E-A189-B39AB276FDF0}"/>
    <hyperlink ref="B78:B83" location="'9-VF1-D16'!Zone_d_impression" display="2-VF1-D16" xr:uid="{47BD2A0D-88D5-426D-9F4F-7604BC1611D9}"/>
    <hyperlink ref="B118" location="'2-VF1-E8'!Zone_d_impression" display="2-VF1-E8" xr:uid="{A99D78EE-6062-422B-84A5-8DD376BA0840}"/>
    <hyperlink ref="B76" location="'2-VF1-D15'!Zone_d_impression" display="2-VF1-D15" xr:uid="{BDFD5625-A69C-4ABF-AF94-BD8773A493E7}"/>
    <hyperlink ref="B72" location="'2-VF1-D15'!Zone_d_impression" display="2-VF1-D15" xr:uid="{E0A23709-6696-4A3A-9B02-75C61CFAEE92}"/>
    <hyperlink ref="B73" location="'2-VF1-D15'!Zone_d_impression" display="2-VF1-D15" xr:uid="{F256FBBB-370D-4C84-8BEC-92A8147E538D}"/>
    <hyperlink ref="B74" location="'2-VF1-D15'!Zone_d_impression" display="2-VF1-D15" xr:uid="{28F9C5AC-5DD8-4054-A4C5-6A8FB513F5E3}"/>
    <hyperlink ref="B75" location="'2-VF1-D15'!Zone_d_impression" display="2-VF1-D15" xr:uid="{747AB641-7C49-4DAE-90D1-A274AE054C48}"/>
    <hyperlink ref="B79:B80" location="'9-VF1-D16'!Zone_d_impression" display="2-VF1-D16" xr:uid="{9994AB80-7D2C-4B5D-B79E-D8F26788B8ED}"/>
    <hyperlink ref="B158:B163" location="'2-VF1-E12'!Zone_d_impression" display="2-VF1-E12" xr:uid="{3EEEF7AF-C759-4A1A-896A-EF38AD43F068}"/>
    <hyperlink ref="B191" location="'9-VF1-E17'!Zone_d_impression" display="2-VF1-E17" xr:uid="{42BBC81E-26F5-4302-97E3-F81343A71799}"/>
    <hyperlink ref="B190" location="'9-VF1-E17'!Zone_d_impression" display="2-VF1-E17" xr:uid="{81D8475E-207E-47CA-AF51-05A05978A2D0}"/>
    <hyperlink ref="B175" location="'2-VF1-E14'!Zone_d_impression" display="2-VF1-E14" xr:uid="{BEF5E49D-887F-4886-9C5D-C35513260E52}"/>
    <hyperlink ref="B176" location="'2-VF1-E14'!Zone_d_impression" display="2-VF1-E14" xr:uid="{E33C3DF6-CA9F-4837-871A-247116FBCBF6}"/>
    <hyperlink ref="B177" location="'2-VF1-E14'!Zone_d_impression" display="2-VF1-E14" xr:uid="{06FF101F-02A3-4B68-B693-2ED35AF4664F}"/>
    <hyperlink ref="B178" location="'2-VF1-E15'!Zone_d_impression" display="2-VF1-E15" xr:uid="{F299B21E-330A-4C4B-8BD8-19D21924FE69}"/>
    <hyperlink ref="B179" location="'2-VF1-E16'!Zone_d_impression" display="2-VF1-E16" xr:uid="{FA0C60FA-8593-4E67-B58E-A08A76C756D8}"/>
    <hyperlink ref="B85:B87" location="'9-VF1-D17'!Zone_d_impression" display="2-VF1-D17" xr:uid="{C5030766-E2E1-4FA8-A06E-04092D791651}"/>
    <hyperlink ref="B88" location="'9-VF1-D18'!Zone_d_impression" display="2-VF1-D18" xr:uid="{9FF14CD0-41B3-4933-99EA-65C0C377E744}"/>
    <hyperlink ref="B89:B90" location="'9-VF1-D18'!Zone_d_impression" display="2-VF1-D18" xr:uid="{91A46137-E6D5-4664-82E6-6C1470D00311}"/>
    <hyperlink ref="B244" location="'2-UU1-E6'!A1" display="2-UU1-E6" xr:uid="{80B352F7-E4AC-4343-B3B7-3F2BC16BEE4C}"/>
    <hyperlink ref="B249" location="'9-UU1-E7'!Zone_d_impression" display="2-UU1-E7" xr:uid="{718A4B8F-F924-425C-9797-BF0C84BB9EDB}"/>
    <hyperlink ref="B246" location="'9-UU1-E7'!Zone_d_impression" display="2-UU1-E7" xr:uid="{B121B3D3-DE1D-45EE-9817-76CEF4B54075}"/>
    <hyperlink ref="B245" location="'9-UU1-E7'!Zone_d_impression" display="2-UU1-E7" xr:uid="{A718E994-E8C9-4F5D-A5AA-490A8D8D6B96}"/>
    <hyperlink ref="B248" location="'9-UU1-E7'!Zone_d_impression" display="2-UU1-E7" xr:uid="{3BAA9BCC-6ECA-474E-8330-226CC1F34A12}"/>
    <hyperlink ref="B247" location="'9-UU1-E7'!Zone_d_impression" display="2-UU1-E7" xr:uid="{8648EBEC-79FB-439E-9407-F69F44AEDBA3}"/>
    <hyperlink ref="B250" location="'9-UU1-E7'!Zone_d_impression" display="2-UU1-E7" xr:uid="{4C244AAB-F9C3-4627-9614-7B7E961AEE84}"/>
    <hyperlink ref="B82" location="'9-VF1-D16'!Zone_d_impression" display="2-VF1-D16" xr:uid="{13D0B01A-3B2D-4C6F-8BC9-279B54D728C8}"/>
    <hyperlink ref="B55" location="'2-VF1-D12'!Zone_d_impression" display="2-VF1-D12" xr:uid="{EB09BAD4-D933-4C0F-B804-90EB28050F88}"/>
    <hyperlink ref="B56" location="'2-VF1-D12'!Zone_d_impression" display="2-VF1-D12" xr:uid="{87559E69-2B94-4E41-B78F-295C9DF0F364}"/>
  </hyperlinks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AO50"/>
  <sheetViews>
    <sheetView showGridLines="0" zoomScaleNormal="100" workbookViewId="0"/>
  </sheetViews>
  <sheetFormatPr baseColWidth="10" defaultColWidth="11.5546875" defaultRowHeight="14.4" x14ac:dyDescent="0.3"/>
  <cols>
    <col min="1" max="1" width="39.6640625" style="57" bestFit="1" customWidth="1"/>
    <col min="2" max="2" width="18.8867187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3" style="57" bestFit="1" customWidth="1"/>
    <col min="7" max="7" width="5.109375" style="57" bestFit="1" customWidth="1"/>
    <col min="8" max="8" width="7.44140625" style="57" bestFit="1" customWidth="1"/>
    <col min="9" max="9" width="14.21875" style="57" bestFit="1" customWidth="1"/>
    <col min="10" max="10" width="24.4414062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82" t="s">
        <v>144</v>
      </c>
      <c r="G2" s="182"/>
      <c r="H2" s="182"/>
      <c r="I2" s="182"/>
      <c r="J2" s="182"/>
    </row>
    <row r="3" spans="1:41" x14ac:dyDescent="0.3">
      <c r="F3" s="182"/>
      <c r="G3" s="182"/>
      <c r="H3" s="182"/>
      <c r="I3" s="182"/>
      <c r="J3" s="182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61" t="s">
        <v>22</v>
      </c>
    </row>
    <row r="8" spans="1:41" s="62" customFormat="1" x14ac:dyDescent="0.3">
      <c r="A8" s="173"/>
      <c r="B8" s="173" t="s">
        <v>1191</v>
      </c>
      <c r="C8" s="173" t="s">
        <v>145</v>
      </c>
      <c r="D8" s="173" t="s">
        <v>146</v>
      </c>
      <c r="E8" s="173" t="s">
        <v>147</v>
      </c>
      <c r="F8" s="173" t="s">
        <v>42</v>
      </c>
      <c r="G8" s="173" t="s">
        <v>43</v>
      </c>
      <c r="H8" s="173" t="s">
        <v>91</v>
      </c>
      <c r="I8" s="173" t="s">
        <v>0</v>
      </c>
      <c r="J8" s="173" t="s">
        <v>44</v>
      </c>
      <c r="K8" s="144" t="s">
        <v>4</v>
      </c>
      <c r="L8" s="63" t="s">
        <v>5</v>
      </c>
      <c r="M8" s="144" t="s">
        <v>6</v>
      </c>
      <c r="N8" s="63" t="s">
        <v>7</v>
      </c>
      <c r="O8" s="144" t="s">
        <v>8</v>
      </c>
      <c r="P8" s="63" t="s">
        <v>9</v>
      </c>
      <c r="Q8" s="144" t="s">
        <v>10</v>
      </c>
      <c r="R8" s="63" t="s">
        <v>11</v>
      </c>
      <c r="S8" s="144" t="s">
        <v>12</v>
      </c>
      <c r="T8" s="63" t="s">
        <v>13</v>
      </c>
      <c r="U8" s="63" t="s">
        <v>14</v>
      </c>
      <c r="V8" s="179" t="s">
        <v>148</v>
      </c>
      <c r="W8" s="180"/>
      <c r="X8" s="180"/>
      <c r="Y8" s="180"/>
      <c r="Z8" s="180"/>
      <c r="AA8" s="181"/>
      <c r="AB8" s="179" t="s">
        <v>149</v>
      </c>
      <c r="AC8" s="180"/>
      <c r="AD8" s="180"/>
      <c r="AE8" s="180"/>
      <c r="AF8" s="180"/>
      <c r="AG8" s="181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74"/>
      <c r="B9" s="174"/>
      <c r="C9" s="174"/>
      <c r="D9" s="174"/>
      <c r="E9" s="174" t="s">
        <v>89</v>
      </c>
      <c r="F9" s="174"/>
      <c r="G9" s="174"/>
      <c r="H9" s="174"/>
      <c r="I9" s="174"/>
      <c r="J9" s="174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74"/>
      <c r="B10" s="174"/>
      <c r="C10" s="174"/>
      <c r="D10" s="174"/>
      <c r="E10" s="174" t="s">
        <v>88</v>
      </c>
      <c r="F10" s="174"/>
      <c r="G10" s="174"/>
      <c r="H10" s="174"/>
      <c r="I10" s="174"/>
      <c r="J10" s="174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43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42"/>
      <c r="B12" s="157"/>
      <c r="C12" s="142"/>
      <c r="D12" s="142"/>
      <c r="E12" s="142"/>
      <c r="F12" s="142"/>
      <c r="G12" s="142"/>
      <c r="H12" s="142"/>
      <c r="I12" s="142"/>
      <c r="J12" s="142"/>
      <c r="K12" s="143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888</v>
      </c>
      <c r="B13" s="44" t="s">
        <v>1192</v>
      </c>
      <c r="C13" s="44" t="s">
        <v>841</v>
      </c>
      <c r="D13" s="47">
        <v>2</v>
      </c>
      <c r="E13" s="47" t="s">
        <v>96</v>
      </c>
      <c r="F13" s="44" t="s">
        <v>1028</v>
      </c>
      <c r="G13" s="41" t="s">
        <v>114</v>
      </c>
      <c r="H13" s="109" t="s">
        <v>132</v>
      </c>
      <c r="I13" s="109" t="s">
        <v>842</v>
      </c>
      <c r="J13" s="41" t="s">
        <v>271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1749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27</v>
      </c>
      <c r="W13" s="54">
        <v>4</v>
      </c>
      <c r="X13" s="54">
        <v>0.09</v>
      </c>
      <c r="Y13" s="54">
        <v>32</v>
      </c>
      <c r="Z13" s="54">
        <v>4</v>
      </c>
      <c r="AA13" s="54">
        <v>7.0000000000000007E-2</v>
      </c>
      <c r="AB13" s="99"/>
      <c r="AC13" s="99"/>
      <c r="AD13" s="49"/>
      <c r="AE13" s="99"/>
      <c r="AF13" s="99"/>
      <c r="AG13" s="49"/>
      <c r="AH13" s="54" t="s">
        <v>124</v>
      </c>
      <c r="AI13" s="52">
        <v>50.8</v>
      </c>
      <c r="AJ13" s="54" t="s">
        <v>128</v>
      </c>
      <c r="AK13" s="54" t="s">
        <v>108</v>
      </c>
      <c r="AL13" s="54">
        <f t="shared" ref="AL13:AL40" si="0">P13</f>
        <v>1749</v>
      </c>
      <c r="AM13" s="54" t="s">
        <v>707</v>
      </c>
      <c r="AN13" s="54">
        <v>1</v>
      </c>
      <c r="AO13" s="44" t="s">
        <v>110</v>
      </c>
    </row>
    <row r="14" spans="1:41" s="103" customFormat="1" x14ac:dyDescent="0.3">
      <c r="A14" s="104" t="s">
        <v>889</v>
      </c>
      <c r="B14" s="44" t="s">
        <v>1192</v>
      </c>
      <c r="C14" s="44" t="s">
        <v>841</v>
      </c>
      <c r="D14" s="47">
        <v>2</v>
      </c>
      <c r="E14" s="47" t="s">
        <v>96</v>
      </c>
      <c r="F14" s="44" t="s">
        <v>1028</v>
      </c>
      <c r="G14" s="41" t="s">
        <v>114</v>
      </c>
      <c r="H14" s="109" t="s">
        <v>135</v>
      </c>
      <c r="I14" s="109" t="s">
        <v>842</v>
      </c>
      <c r="J14" s="41" t="s">
        <v>271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1749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27</v>
      </c>
      <c r="W14" s="54">
        <v>4</v>
      </c>
      <c r="X14" s="54">
        <v>0.09</v>
      </c>
      <c r="Y14" s="54">
        <v>32</v>
      </c>
      <c r="Z14" s="54">
        <v>4</v>
      </c>
      <c r="AA14" s="54">
        <v>7.0000000000000007E-2</v>
      </c>
      <c r="AB14" s="99"/>
      <c r="AC14" s="99"/>
      <c r="AD14" s="49"/>
      <c r="AE14" s="99"/>
      <c r="AF14" s="99"/>
      <c r="AG14" s="49"/>
      <c r="AH14" s="54" t="s">
        <v>124</v>
      </c>
      <c r="AI14" s="52">
        <v>50.8</v>
      </c>
      <c r="AJ14" s="54" t="s">
        <v>128</v>
      </c>
      <c r="AK14" s="54" t="s">
        <v>108</v>
      </c>
      <c r="AL14" s="54">
        <f t="shared" si="0"/>
        <v>1749</v>
      </c>
      <c r="AM14" s="54" t="s">
        <v>707</v>
      </c>
      <c r="AN14" s="54">
        <v>1</v>
      </c>
      <c r="AO14" s="44" t="s">
        <v>110</v>
      </c>
    </row>
    <row r="15" spans="1:41" s="103" customFormat="1" x14ac:dyDescent="0.3">
      <c r="A15" s="104" t="s">
        <v>889</v>
      </c>
      <c r="B15" s="44" t="s">
        <v>1192</v>
      </c>
      <c r="C15" s="44" t="s">
        <v>841</v>
      </c>
      <c r="D15" s="47">
        <v>2</v>
      </c>
      <c r="E15" s="47" t="s">
        <v>96</v>
      </c>
      <c r="F15" s="44" t="s">
        <v>1028</v>
      </c>
      <c r="G15" s="41" t="s">
        <v>114</v>
      </c>
      <c r="H15" s="109" t="s">
        <v>135</v>
      </c>
      <c r="I15" s="109" t="s">
        <v>843</v>
      </c>
      <c r="J15" s="41" t="s">
        <v>271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1749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27</v>
      </c>
      <c r="W15" s="54">
        <v>4</v>
      </c>
      <c r="X15" s="54">
        <v>0.09</v>
      </c>
      <c r="Y15" s="54">
        <v>32</v>
      </c>
      <c r="Z15" s="54">
        <v>4</v>
      </c>
      <c r="AA15" s="54">
        <v>7.0000000000000007E-2</v>
      </c>
      <c r="AB15" s="99"/>
      <c r="AC15" s="99"/>
      <c r="AD15" s="49"/>
      <c r="AE15" s="99"/>
      <c r="AF15" s="99"/>
      <c r="AG15" s="49"/>
      <c r="AH15" s="54" t="s">
        <v>124</v>
      </c>
      <c r="AI15" s="52">
        <v>50.8</v>
      </c>
      <c r="AJ15" s="54" t="s">
        <v>128</v>
      </c>
      <c r="AK15" s="54" t="s">
        <v>108</v>
      </c>
      <c r="AL15" s="54">
        <f t="shared" si="0"/>
        <v>1749</v>
      </c>
      <c r="AM15" s="54" t="s">
        <v>707</v>
      </c>
      <c r="AN15" s="54">
        <v>1</v>
      </c>
      <c r="AO15" s="44" t="s">
        <v>110</v>
      </c>
    </row>
    <row r="16" spans="1:41" s="103" customFormat="1" x14ac:dyDescent="0.3">
      <c r="A16" s="104" t="s">
        <v>888</v>
      </c>
      <c r="B16" s="44" t="s">
        <v>1192</v>
      </c>
      <c r="C16" s="44" t="s">
        <v>844</v>
      </c>
      <c r="D16" s="47">
        <v>2</v>
      </c>
      <c r="E16" s="47" t="s">
        <v>96</v>
      </c>
      <c r="F16" s="44" t="s">
        <v>1028</v>
      </c>
      <c r="G16" s="41" t="s">
        <v>114</v>
      </c>
      <c r="H16" s="109" t="s">
        <v>132</v>
      </c>
      <c r="I16" s="109" t="s">
        <v>842</v>
      </c>
      <c r="J16" s="41" t="s">
        <v>271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1749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18</v>
      </c>
      <c r="W16" s="54">
        <v>4</v>
      </c>
      <c r="X16" s="54">
        <v>0.37</v>
      </c>
      <c r="Y16" s="54">
        <v>17</v>
      </c>
      <c r="Z16" s="54">
        <v>4</v>
      </c>
      <c r="AA16" s="54">
        <v>0.57999999999999996</v>
      </c>
      <c r="AB16" s="99"/>
      <c r="AC16" s="99"/>
      <c r="AD16" s="49"/>
      <c r="AE16" s="99"/>
      <c r="AF16" s="99"/>
      <c r="AG16" s="49"/>
      <c r="AH16" s="54" t="s">
        <v>124</v>
      </c>
      <c r="AI16" s="52">
        <v>50.8</v>
      </c>
      <c r="AJ16" s="54" t="s">
        <v>128</v>
      </c>
      <c r="AK16" s="54" t="s">
        <v>108</v>
      </c>
      <c r="AL16" s="54">
        <f t="shared" si="0"/>
        <v>1749</v>
      </c>
      <c r="AM16" s="54" t="s">
        <v>707</v>
      </c>
      <c r="AN16" s="54">
        <v>2</v>
      </c>
      <c r="AO16" s="44" t="s">
        <v>110</v>
      </c>
    </row>
    <row r="17" spans="1:41" s="103" customFormat="1" x14ac:dyDescent="0.3">
      <c r="A17" s="104" t="s">
        <v>889</v>
      </c>
      <c r="B17" s="44" t="s">
        <v>1192</v>
      </c>
      <c r="C17" s="44" t="s">
        <v>844</v>
      </c>
      <c r="D17" s="47">
        <v>2</v>
      </c>
      <c r="E17" s="47" t="s">
        <v>96</v>
      </c>
      <c r="F17" s="44" t="s">
        <v>1028</v>
      </c>
      <c r="G17" s="41" t="s">
        <v>114</v>
      </c>
      <c r="H17" s="109" t="s">
        <v>135</v>
      </c>
      <c r="I17" s="109" t="s">
        <v>842</v>
      </c>
      <c r="J17" s="41" t="s">
        <v>271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1749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18</v>
      </c>
      <c r="W17" s="54">
        <v>4</v>
      </c>
      <c r="X17" s="54">
        <v>0.37</v>
      </c>
      <c r="Y17" s="54">
        <v>17</v>
      </c>
      <c r="Z17" s="54">
        <v>4</v>
      </c>
      <c r="AA17" s="54">
        <v>0.57999999999999996</v>
      </c>
      <c r="AB17" s="99"/>
      <c r="AC17" s="99"/>
      <c r="AD17" s="49"/>
      <c r="AE17" s="99"/>
      <c r="AF17" s="99"/>
      <c r="AG17" s="49"/>
      <c r="AH17" s="54" t="s">
        <v>124</v>
      </c>
      <c r="AI17" s="52">
        <v>50.8</v>
      </c>
      <c r="AJ17" s="54" t="s">
        <v>128</v>
      </c>
      <c r="AK17" s="54" t="s">
        <v>108</v>
      </c>
      <c r="AL17" s="54">
        <f t="shared" si="0"/>
        <v>1749</v>
      </c>
      <c r="AM17" s="54" t="s">
        <v>707</v>
      </c>
      <c r="AN17" s="54">
        <v>2</v>
      </c>
      <c r="AO17" s="44" t="s">
        <v>110</v>
      </c>
    </row>
    <row r="18" spans="1:41" s="103" customFormat="1" x14ac:dyDescent="0.3">
      <c r="A18" s="104" t="s">
        <v>889</v>
      </c>
      <c r="B18" s="44" t="s">
        <v>1192</v>
      </c>
      <c r="C18" s="44" t="s">
        <v>844</v>
      </c>
      <c r="D18" s="47">
        <v>2</v>
      </c>
      <c r="E18" s="47" t="s">
        <v>96</v>
      </c>
      <c r="F18" s="44" t="s">
        <v>1028</v>
      </c>
      <c r="G18" s="41" t="s">
        <v>114</v>
      </c>
      <c r="H18" s="109" t="s">
        <v>135</v>
      </c>
      <c r="I18" s="109" t="s">
        <v>843</v>
      </c>
      <c r="J18" s="41" t="s">
        <v>271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1749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18</v>
      </c>
      <c r="W18" s="54">
        <v>4</v>
      </c>
      <c r="X18" s="54">
        <v>0.37</v>
      </c>
      <c r="Y18" s="54">
        <v>17</v>
      </c>
      <c r="Z18" s="54">
        <v>4</v>
      </c>
      <c r="AA18" s="54">
        <v>0.57999999999999996</v>
      </c>
      <c r="AB18" s="99"/>
      <c r="AC18" s="99"/>
      <c r="AD18" s="49"/>
      <c r="AE18" s="99"/>
      <c r="AF18" s="99"/>
      <c r="AG18" s="49"/>
      <c r="AH18" s="54" t="s">
        <v>124</v>
      </c>
      <c r="AI18" s="52">
        <v>50.8</v>
      </c>
      <c r="AJ18" s="54" t="s">
        <v>128</v>
      </c>
      <c r="AK18" s="54" t="s">
        <v>108</v>
      </c>
      <c r="AL18" s="54">
        <f t="shared" si="0"/>
        <v>1749</v>
      </c>
      <c r="AM18" s="54" t="s">
        <v>707</v>
      </c>
      <c r="AN18" s="54">
        <v>2</v>
      </c>
      <c r="AO18" s="44" t="s">
        <v>110</v>
      </c>
    </row>
    <row r="19" spans="1:41" s="103" customFormat="1" x14ac:dyDescent="0.3">
      <c r="A19" s="104" t="s">
        <v>890</v>
      </c>
      <c r="B19" s="44" t="s">
        <v>1193</v>
      </c>
      <c r="C19" s="44" t="s">
        <v>845</v>
      </c>
      <c r="D19" s="47">
        <v>2</v>
      </c>
      <c r="E19" s="47" t="s">
        <v>96</v>
      </c>
      <c r="F19" s="44" t="s">
        <v>1029</v>
      </c>
      <c r="G19" s="41" t="s">
        <v>114</v>
      </c>
      <c r="H19" s="109" t="s">
        <v>132</v>
      </c>
      <c r="I19" s="109" t="s">
        <v>846</v>
      </c>
      <c r="J19" s="41" t="s">
        <v>271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1749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92</v>
      </c>
      <c r="W19" s="54">
        <v>9</v>
      </c>
      <c r="X19" s="54">
        <v>0.12</v>
      </c>
      <c r="Y19" s="54">
        <v>46</v>
      </c>
      <c r="Z19" s="54">
        <v>4</v>
      </c>
      <c r="AA19" s="54">
        <v>0.03</v>
      </c>
      <c r="AB19" s="99"/>
      <c r="AC19" s="99"/>
      <c r="AD19" s="49"/>
      <c r="AE19" s="99"/>
      <c r="AF19" s="99"/>
      <c r="AG19" s="49"/>
      <c r="AH19" s="54" t="s">
        <v>124</v>
      </c>
      <c r="AI19" s="52">
        <v>65.599999999999994</v>
      </c>
      <c r="AJ19" s="54" t="s">
        <v>128</v>
      </c>
      <c r="AK19" s="54" t="s">
        <v>108</v>
      </c>
      <c r="AL19" s="54">
        <f t="shared" si="0"/>
        <v>1749</v>
      </c>
      <c r="AM19" s="54" t="s">
        <v>707</v>
      </c>
      <c r="AN19" s="54">
        <v>3</v>
      </c>
      <c r="AO19" s="44" t="s">
        <v>110</v>
      </c>
    </row>
    <row r="20" spans="1:41" s="103" customFormat="1" x14ac:dyDescent="0.3">
      <c r="A20" s="104" t="s">
        <v>891</v>
      </c>
      <c r="B20" s="44" t="s">
        <v>1193</v>
      </c>
      <c r="C20" s="44" t="s">
        <v>845</v>
      </c>
      <c r="D20" s="47">
        <v>2</v>
      </c>
      <c r="E20" s="47" t="s">
        <v>96</v>
      </c>
      <c r="F20" s="44" t="s">
        <v>1029</v>
      </c>
      <c r="G20" s="41" t="s">
        <v>114</v>
      </c>
      <c r="H20" s="109" t="s">
        <v>135</v>
      </c>
      <c r="I20" s="109" t="s">
        <v>846</v>
      </c>
      <c r="J20" s="41" t="s">
        <v>271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1749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92</v>
      </c>
      <c r="W20" s="54">
        <v>9</v>
      </c>
      <c r="X20" s="54">
        <v>0.12</v>
      </c>
      <c r="Y20" s="54">
        <v>46</v>
      </c>
      <c r="Z20" s="54">
        <v>4</v>
      </c>
      <c r="AA20" s="54">
        <v>0.03</v>
      </c>
      <c r="AB20" s="99"/>
      <c r="AC20" s="99"/>
      <c r="AD20" s="49"/>
      <c r="AE20" s="99"/>
      <c r="AF20" s="99"/>
      <c r="AG20" s="49"/>
      <c r="AH20" s="54" t="s">
        <v>124</v>
      </c>
      <c r="AI20" s="52">
        <v>65.599999999999994</v>
      </c>
      <c r="AJ20" s="54" t="s">
        <v>128</v>
      </c>
      <c r="AK20" s="54" t="s">
        <v>108</v>
      </c>
      <c r="AL20" s="54">
        <f t="shared" si="0"/>
        <v>1749</v>
      </c>
      <c r="AM20" s="54" t="s">
        <v>707</v>
      </c>
      <c r="AN20" s="54">
        <v>3</v>
      </c>
      <c r="AO20" s="44" t="s">
        <v>110</v>
      </c>
    </row>
    <row r="21" spans="1:41" s="103" customFormat="1" x14ac:dyDescent="0.3">
      <c r="A21" s="104" t="s">
        <v>891</v>
      </c>
      <c r="B21" s="44" t="s">
        <v>1193</v>
      </c>
      <c r="C21" s="44" t="s">
        <v>845</v>
      </c>
      <c r="D21" s="47">
        <v>2</v>
      </c>
      <c r="E21" s="47" t="s">
        <v>96</v>
      </c>
      <c r="F21" s="44" t="s">
        <v>1029</v>
      </c>
      <c r="G21" s="41" t="s">
        <v>114</v>
      </c>
      <c r="H21" s="109" t="s">
        <v>135</v>
      </c>
      <c r="I21" s="109" t="s">
        <v>847</v>
      </c>
      <c r="J21" s="41" t="s">
        <v>271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1749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92</v>
      </c>
      <c r="W21" s="54">
        <v>9</v>
      </c>
      <c r="X21" s="54">
        <v>0.12</v>
      </c>
      <c r="Y21" s="54">
        <v>46</v>
      </c>
      <c r="Z21" s="54">
        <v>4</v>
      </c>
      <c r="AA21" s="54">
        <v>0.03</v>
      </c>
      <c r="AB21" s="99"/>
      <c r="AC21" s="99"/>
      <c r="AD21" s="49"/>
      <c r="AE21" s="99"/>
      <c r="AF21" s="99"/>
      <c r="AG21" s="49"/>
      <c r="AH21" s="54" t="s">
        <v>124</v>
      </c>
      <c r="AI21" s="52">
        <v>65.599999999999994</v>
      </c>
      <c r="AJ21" s="54" t="s">
        <v>128</v>
      </c>
      <c r="AK21" s="54" t="s">
        <v>108</v>
      </c>
      <c r="AL21" s="54">
        <f t="shared" si="0"/>
        <v>1749</v>
      </c>
      <c r="AM21" s="54" t="s">
        <v>707</v>
      </c>
      <c r="AN21" s="54">
        <v>3</v>
      </c>
      <c r="AO21" s="44" t="s">
        <v>110</v>
      </c>
    </row>
    <row r="22" spans="1:41" s="103" customFormat="1" x14ac:dyDescent="0.3">
      <c r="A22" s="104" t="s">
        <v>892</v>
      </c>
      <c r="B22" s="44" t="s">
        <v>1194</v>
      </c>
      <c r="C22" s="44" t="s">
        <v>848</v>
      </c>
      <c r="D22" s="47">
        <v>2</v>
      </c>
      <c r="E22" s="47" t="s">
        <v>96</v>
      </c>
      <c r="F22" s="41" t="s">
        <v>1190</v>
      </c>
      <c r="G22" s="41" t="s">
        <v>114</v>
      </c>
      <c r="H22" s="109" t="s">
        <v>132</v>
      </c>
      <c r="I22" s="89" t="s">
        <v>1030</v>
      </c>
      <c r="J22" s="41" t="s">
        <v>271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1749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47</v>
      </c>
      <c r="W22" s="54">
        <v>0</v>
      </c>
      <c r="X22" s="54">
        <v>0.04</v>
      </c>
      <c r="Y22" s="54">
        <v>45</v>
      </c>
      <c r="Z22" s="54">
        <v>0</v>
      </c>
      <c r="AA22" s="54">
        <v>0.06</v>
      </c>
      <c r="AB22" s="99"/>
      <c r="AC22" s="99"/>
      <c r="AD22" s="49"/>
      <c r="AE22" s="99"/>
      <c r="AF22" s="99"/>
      <c r="AG22" s="49"/>
      <c r="AH22" s="54" t="s">
        <v>124</v>
      </c>
      <c r="AI22" s="52">
        <v>52</v>
      </c>
      <c r="AJ22" s="54" t="s">
        <v>138</v>
      </c>
      <c r="AK22" s="54" t="s">
        <v>108</v>
      </c>
      <c r="AL22" s="54">
        <f t="shared" si="0"/>
        <v>1749</v>
      </c>
      <c r="AM22" s="54" t="s">
        <v>707</v>
      </c>
      <c r="AN22" s="54">
        <v>4</v>
      </c>
      <c r="AO22" s="44" t="s">
        <v>110</v>
      </c>
    </row>
    <row r="23" spans="1:41" s="103" customFormat="1" x14ac:dyDescent="0.3">
      <c r="A23" s="104" t="s">
        <v>893</v>
      </c>
      <c r="B23" s="44" t="s">
        <v>1194</v>
      </c>
      <c r="C23" s="44" t="s">
        <v>848</v>
      </c>
      <c r="D23" s="47">
        <v>2</v>
      </c>
      <c r="E23" s="47" t="s">
        <v>96</v>
      </c>
      <c r="F23" s="41" t="s">
        <v>1190</v>
      </c>
      <c r="G23" s="41" t="s">
        <v>114</v>
      </c>
      <c r="H23" s="109" t="s">
        <v>135</v>
      </c>
      <c r="I23" s="89" t="s">
        <v>1030</v>
      </c>
      <c r="J23" s="41" t="s">
        <v>271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1749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47</v>
      </c>
      <c r="W23" s="54">
        <v>0</v>
      </c>
      <c r="X23" s="54">
        <v>0.04</v>
      </c>
      <c r="Y23" s="54">
        <v>45</v>
      </c>
      <c r="Z23" s="54">
        <v>0</v>
      </c>
      <c r="AA23" s="54">
        <v>0.06</v>
      </c>
      <c r="AB23" s="99"/>
      <c r="AC23" s="99"/>
      <c r="AD23" s="49"/>
      <c r="AE23" s="99"/>
      <c r="AF23" s="99"/>
      <c r="AG23" s="49"/>
      <c r="AH23" s="54" t="s">
        <v>124</v>
      </c>
      <c r="AI23" s="52">
        <v>52</v>
      </c>
      <c r="AJ23" s="54" t="s">
        <v>138</v>
      </c>
      <c r="AK23" s="54" t="s">
        <v>108</v>
      </c>
      <c r="AL23" s="54">
        <f t="shared" si="0"/>
        <v>1749</v>
      </c>
      <c r="AM23" s="54" t="s">
        <v>707</v>
      </c>
      <c r="AN23" s="54">
        <v>4</v>
      </c>
      <c r="AO23" s="44" t="s">
        <v>110</v>
      </c>
    </row>
    <row r="24" spans="1:41" s="103" customFormat="1" x14ac:dyDescent="0.3">
      <c r="A24" s="104" t="s">
        <v>893</v>
      </c>
      <c r="B24" s="44" t="s">
        <v>1194</v>
      </c>
      <c r="C24" s="44" t="s">
        <v>848</v>
      </c>
      <c r="D24" s="47">
        <v>2</v>
      </c>
      <c r="E24" s="47" t="s">
        <v>96</v>
      </c>
      <c r="F24" s="41" t="s">
        <v>1190</v>
      </c>
      <c r="G24" s="41" t="s">
        <v>114</v>
      </c>
      <c r="H24" s="109" t="s">
        <v>135</v>
      </c>
      <c r="I24" s="89" t="s">
        <v>1031</v>
      </c>
      <c r="J24" s="41" t="s">
        <v>271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1749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47</v>
      </c>
      <c r="W24" s="54">
        <v>0</v>
      </c>
      <c r="X24" s="54">
        <v>0.04</v>
      </c>
      <c r="Y24" s="54">
        <v>45</v>
      </c>
      <c r="Z24" s="54">
        <v>0</v>
      </c>
      <c r="AA24" s="54">
        <v>0.06</v>
      </c>
      <c r="AB24" s="99"/>
      <c r="AC24" s="99"/>
      <c r="AD24" s="49"/>
      <c r="AE24" s="99"/>
      <c r="AF24" s="99"/>
      <c r="AG24" s="49"/>
      <c r="AH24" s="54" t="s">
        <v>124</v>
      </c>
      <c r="AI24" s="52">
        <v>52</v>
      </c>
      <c r="AJ24" s="54" t="s">
        <v>138</v>
      </c>
      <c r="AK24" s="54" t="s">
        <v>108</v>
      </c>
      <c r="AL24" s="54">
        <f t="shared" si="0"/>
        <v>1749</v>
      </c>
      <c r="AM24" s="54" t="s">
        <v>707</v>
      </c>
      <c r="AN24" s="54">
        <v>4</v>
      </c>
      <c r="AO24" s="44" t="s">
        <v>110</v>
      </c>
    </row>
    <row r="25" spans="1:41" s="103" customFormat="1" x14ac:dyDescent="0.3">
      <c r="A25" s="104" t="s">
        <v>894</v>
      </c>
      <c r="B25" s="44" t="s">
        <v>1195</v>
      </c>
      <c r="C25" s="44" t="s">
        <v>849</v>
      </c>
      <c r="D25" s="47">
        <v>2</v>
      </c>
      <c r="E25" s="47" t="s">
        <v>96</v>
      </c>
      <c r="F25" s="41" t="s">
        <v>1202</v>
      </c>
      <c r="G25" s="41" t="s">
        <v>114</v>
      </c>
      <c r="H25" s="109" t="s">
        <v>132</v>
      </c>
      <c r="I25" s="89" t="s">
        <v>1032</v>
      </c>
      <c r="J25" s="41" t="s">
        <v>271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1749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49</v>
      </c>
      <c r="W25" s="54">
        <v>0</v>
      </c>
      <c r="X25" s="54">
        <v>0.15</v>
      </c>
      <c r="Y25" s="54">
        <v>50</v>
      </c>
      <c r="Z25" s="54">
        <v>1</v>
      </c>
      <c r="AA25" s="54">
        <v>0.17</v>
      </c>
      <c r="AB25" s="99"/>
      <c r="AC25" s="99"/>
      <c r="AD25" s="49"/>
      <c r="AE25" s="99"/>
      <c r="AF25" s="99"/>
      <c r="AG25" s="49"/>
      <c r="AH25" s="54" t="s">
        <v>124</v>
      </c>
      <c r="AI25" s="52">
        <v>65</v>
      </c>
      <c r="AJ25" s="54" t="s">
        <v>138</v>
      </c>
      <c r="AK25" s="54" t="s">
        <v>108</v>
      </c>
      <c r="AL25" s="54">
        <f t="shared" ref="AL25:AL27" si="1">P25</f>
        <v>1749</v>
      </c>
      <c r="AM25" s="54" t="s">
        <v>707</v>
      </c>
      <c r="AN25" s="54">
        <v>5</v>
      </c>
      <c r="AO25" s="44" t="s">
        <v>110</v>
      </c>
    </row>
    <row r="26" spans="1:41" s="103" customFormat="1" x14ac:dyDescent="0.3">
      <c r="A26" s="104" t="s">
        <v>895</v>
      </c>
      <c r="B26" s="44" t="s">
        <v>1195</v>
      </c>
      <c r="C26" s="44" t="s">
        <v>849</v>
      </c>
      <c r="D26" s="47">
        <v>2</v>
      </c>
      <c r="E26" s="47" t="s">
        <v>96</v>
      </c>
      <c r="F26" s="41" t="s">
        <v>1202</v>
      </c>
      <c r="G26" s="41" t="s">
        <v>114</v>
      </c>
      <c r="H26" s="109" t="s">
        <v>135</v>
      </c>
      <c r="I26" s="89" t="s">
        <v>1032</v>
      </c>
      <c r="J26" s="41" t="s">
        <v>271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1749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49</v>
      </c>
      <c r="W26" s="54">
        <v>0</v>
      </c>
      <c r="X26" s="54">
        <v>0.15</v>
      </c>
      <c r="Y26" s="54">
        <v>50</v>
      </c>
      <c r="Z26" s="54">
        <v>1</v>
      </c>
      <c r="AA26" s="54">
        <v>0.17</v>
      </c>
      <c r="AB26" s="99"/>
      <c r="AC26" s="99"/>
      <c r="AD26" s="49"/>
      <c r="AE26" s="99"/>
      <c r="AF26" s="99"/>
      <c r="AG26" s="49"/>
      <c r="AH26" s="54" t="s">
        <v>124</v>
      </c>
      <c r="AI26" s="52">
        <v>65</v>
      </c>
      <c r="AJ26" s="54" t="s">
        <v>138</v>
      </c>
      <c r="AK26" s="54" t="s">
        <v>108</v>
      </c>
      <c r="AL26" s="54">
        <f t="shared" si="1"/>
        <v>1749</v>
      </c>
      <c r="AM26" s="54" t="s">
        <v>707</v>
      </c>
      <c r="AN26" s="54">
        <v>5</v>
      </c>
      <c r="AO26" s="44" t="s">
        <v>110</v>
      </c>
    </row>
    <row r="27" spans="1:41" s="103" customFormat="1" x14ac:dyDescent="0.3">
      <c r="A27" s="104" t="s">
        <v>895</v>
      </c>
      <c r="B27" s="44" t="s">
        <v>1195</v>
      </c>
      <c r="C27" s="44" t="s">
        <v>849</v>
      </c>
      <c r="D27" s="47">
        <v>2</v>
      </c>
      <c r="E27" s="47" t="s">
        <v>96</v>
      </c>
      <c r="F27" s="41" t="s">
        <v>1202</v>
      </c>
      <c r="G27" s="41" t="s">
        <v>201</v>
      </c>
      <c r="H27" s="109" t="s">
        <v>135</v>
      </c>
      <c r="I27" s="89" t="s">
        <v>1033</v>
      </c>
      <c r="J27" s="41" t="s">
        <v>271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1749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49</v>
      </c>
      <c r="W27" s="54">
        <v>0</v>
      </c>
      <c r="X27" s="54">
        <v>0.15</v>
      </c>
      <c r="Y27" s="54">
        <v>50</v>
      </c>
      <c r="Z27" s="54">
        <v>1</v>
      </c>
      <c r="AA27" s="54">
        <v>0.17</v>
      </c>
      <c r="AB27" s="99"/>
      <c r="AC27" s="99"/>
      <c r="AD27" s="49"/>
      <c r="AE27" s="99"/>
      <c r="AF27" s="99"/>
      <c r="AG27" s="49"/>
      <c r="AH27" s="54" t="s">
        <v>124</v>
      </c>
      <c r="AI27" s="52">
        <v>65</v>
      </c>
      <c r="AJ27" s="54" t="s">
        <v>138</v>
      </c>
      <c r="AK27" s="54" t="s">
        <v>108</v>
      </c>
      <c r="AL27" s="54">
        <f t="shared" si="1"/>
        <v>1749</v>
      </c>
      <c r="AM27" s="54" t="s">
        <v>707</v>
      </c>
      <c r="AN27" s="54">
        <v>5</v>
      </c>
      <c r="AO27" s="44" t="s">
        <v>110</v>
      </c>
    </row>
    <row r="28" spans="1:41" s="103" customFormat="1" x14ac:dyDescent="0.3">
      <c r="A28" s="104" t="s">
        <v>894</v>
      </c>
      <c r="B28" s="44" t="s">
        <v>1195</v>
      </c>
      <c r="C28" s="44" t="s">
        <v>850</v>
      </c>
      <c r="D28" s="47">
        <v>2</v>
      </c>
      <c r="E28" s="47" t="s">
        <v>96</v>
      </c>
      <c r="F28" s="41" t="s">
        <v>1202</v>
      </c>
      <c r="G28" s="41" t="s">
        <v>114</v>
      </c>
      <c r="H28" s="109" t="s">
        <v>132</v>
      </c>
      <c r="I28" s="89" t="s">
        <v>1032</v>
      </c>
      <c r="J28" s="41" t="s">
        <v>271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1749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47</v>
      </c>
      <c r="W28" s="54">
        <v>0</v>
      </c>
      <c r="X28" s="54">
        <v>0.36</v>
      </c>
      <c r="Y28" s="54">
        <v>42</v>
      </c>
      <c r="Z28" s="54">
        <v>0</v>
      </c>
      <c r="AA28" s="54">
        <v>0.31</v>
      </c>
      <c r="AB28" s="99"/>
      <c r="AC28" s="99"/>
      <c r="AD28" s="49"/>
      <c r="AE28" s="99"/>
      <c r="AF28" s="99"/>
      <c r="AG28" s="49"/>
      <c r="AH28" s="54" t="s">
        <v>124</v>
      </c>
      <c r="AI28" s="52">
        <v>65</v>
      </c>
      <c r="AJ28" s="54" t="s">
        <v>138</v>
      </c>
      <c r="AK28" s="54" t="s">
        <v>108</v>
      </c>
      <c r="AL28" s="54">
        <f t="shared" si="0"/>
        <v>1749</v>
      </c>
      <c r="AM28" s="54" t="s">
        <v>707</v>
      </c>
      <c r="AN28" s="54">
        <v>6</v>
      </c>
      <c r="AO28" s="44" t="s">
        <v>110</v>
      </c>
    </row>
    <row r="29" spans="1:41" s="103" customFormat="1" x14ac:dyDescent="0.3">
      <c r="A29" s="104" t="s">
        <v>895</v>
      </c>
      <c r="B29" s="44" t="s">
        <v>1195</v>
      </c>
      <c r="C29" s="44" t="s">
        <v>850</v>
      </c>
      <c r="D29" s="47">
        <v>2</v>
      </c>
      <c r="E29" s="47" t="s">
        <v>96</v>
      </c>
      <c r="F29" s="41" t="s">
        <v>1202</v>
      </c>
      <c r="G29" s="41" t="s">
        <v>114</v>
      </c>
      <c r="H29" s="109" t="s">
        <v>135</v>
      </c>
      <c r="I29" s="89" t="s">
        <v>1032</v>
      </c>
      <c r="J29" s="41" t="s">
        <v>271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1749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53">
        <v>47</v>
      </c>
      <c r="W29" s="54">
        <v>0</v>
      </c>
      <c r="X29" s="54">
        <v>0.36</v>
      </c>
      <c r="Y29" s="54">
        <v>42</v>
      </c>
      <c r="Z29" s="54">
        <v>0</v>
      </c>
      <c r="AA29" s="54">
        <v>0.31</v>
      </c>
      <c r="AB29" s="99"/>
      <c r="AC29" s="99"/>
      <c r="AD29" s="49"/>
      <c r="AE29" s="99"/>
      <c r="AF29" s="99"/>
      <c r="AG29" s="49"/>
      <c r="AH29" s="54" t="s">
        <v>124</v>
      </c>
      <c r="AI29" s="52">
        <v>65</v>
      </c>
      <c r="AJ29" s="54" t="s">
        <v>138</v>
      </c>
      <c r="AK29" s="54" t="s">
        <v>108</v>
      </c>
      <c r="AL29" s="54">
        <f t="shared" si="0"/>
        <v>1749</v>
      </c>
      <c r="AM29" s="54" t="s">
        <v>707</v>
      </c>
      <c r="AN29" s="54">
        <v>6</v>
      </c>
      <c r="AO29" s="44" t="s">
        <v>110</v>
      </c>
    </row>
    <row r="30" spans="1:41" s="103" customFormat="1" x14ac:dyDescent="0.3">
      <c r="A30" s="104" t="s">
        <v>895</v>
      </c>
      <c r="B30" s="44" t="s">
        <v>1195</v>
      </c>
      <c r="C30" s="44" t="s">
        <v>850</v>
      </c>
      <c r="D30" s="47">
        <v>2</v>
      </c>
      <c r="E30" s="47" t="s">
        <v>96</v>
      </c>
      <c r="F30" s="41" t="s">
        <v>1202</v>
      </c>
      <c r="G30" s="41" t="s">
        <v>201</v>
      </c>
      <c r="H30" s="109" t="s">
        <v>135</v>
      </c>
      <c r="I30" s="89" t="s">
        <v>1033</v>
      </c>
      <c r="J30" s="41" t="s">
        <v>271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1749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53">
        <v>47</v>
      </c>
      <c r="W30" s="54">
        <v>0</v>
      </c>
      <c r="X30" s="54">
        <v>0.36</v>
      </c>
      <c r="Y30" s="54">
        <v>42</v>
      </c>
      <c r="Z30" s="54">
        <v>0</v>
      </c>
      <c r="AA30" s="54">
        <v>0.31</v>
      </c>
      <c r="AB30" s="99"/>
      <c r="AC30" s="99"/>
      <c r="AD30" s="49"/>
      <c r="AE30" s="99"/>
      <c r="AF30" s="99"/>
      <c r="AG30" s="49"/>
      <c r="AH30" s="54" t="s">
        <v>124</v>
      </c>
      <c r="AI30" s="52">
        <v>65</v>
      </c>
      <c r="AJ30" s="54" t="s">
        <v>138</v>
      </c>
      <c r="AK30" s="54" t="s">
        <v>108</v>
      </c>
      <c r="AL30" s="54">
        <f t="shared" si="0"/>
        <v>1749</v>
      </c>
      <c r="AM30" s="54" t="s">
        <v>707</v>
      </c>
      <c r="AN30" s="54">
        <v>6</v>
      </c>
      <c r="AO30" s="44" t="s">
        <v>110</v>
      </c>
    </row>
    <row r="31" spans="1:41" s="103" customFormat="1" x14ac:dyDescent="0.3">
      <c r="A31" s="104" t="s">
        <v>892</v>
      </c>
      <c r="B31" s="44" t="s">
        <v>1196</v>
      </c>
      <c r="C31" s="44" t="s">
        <v>1034</v>
      </c>
      <c r="D31" s="47">
        <v>2</v>
      </c>
      <c r="E31" s="47" t="s">
        <v>96</v>
      </c>
      <c r="F31" s="41" t="s">
        <v>1364</v>
      </c>
      <c r="G31" s="41" t="s">
        <v>114</v>
      </c>
      <c r="H31" s="109" t="s">
        <v>132</v>
      </c>
      <c r="I31" s="89" t="s">
        <v>1035</v>
      </c>
      <c r="J31" s="41" t="s">
        <v>271</v>
      </c>
      <c r="K31" s="54" t="s">
        <v>97</v>
      </c>
      <c r="L31" s="54" t="s">
        <v>124</v>
      </c>
      <c r="M31" s="54" t="s">
        <v>99</v>
      </c>
      <c r="N31" s="54">
        <v>4</v>
      </c>
      <c r="O31" s="54" t="s">
        <v>100</v>
      </c>
      <c r="P31" s="54">
        <v>1749</v>
      </c>
      <c r="Q31" s="54" t="s">
        <v>101</v>
      </c>
      <c r="R31" s="54" t="s">
        <v>102</v>
      </c>
      <c r="S31" s="54" t="s">
        <v>125</v>
      </c>
      <c r="T31" s="54" t="s">
        <v>707</v>
      </c>
      <c r="U31" s="54" t="s">
        <v>127</v>
      </c>
      <c r="V31" s="53">
        <v>47</v>
      </c>
      <c r="W31" s="54">
        <v>0</v>
      </c>
      <c r="X31" s="54">
        <v>0.04</v>
      </c>
      <c r="Y31" s="54">
        <v>45</v>
      </c>
      <c r="Z31" s="54">
        <v>0</v>
      </c>
      <c r="AA31" s="54">
        <v>0.06</v>
      </c>
      <c r="AB31" s="99"/>
      <c r="AC31" s="99"/>
      <c r="AD31" s="49"/>
      <c r="AE31" s="99"/>
      <c r="AF31" s="99"/>
      <c r="AG31" s="49"/>
      <c r="AH31" s="54" t="s">
        <v>124</v>
      </c>
      <c r="AI31" s="52">
        <v>52</v>
      </c>
      <c r="AJ31" s="54" t="s">
        <v>138</v>
      </c>
      <c r="AK31" s="54" t="s">
        <v>108</v>
      </c>
      <c r="AL31" s="54">
        <f t="shared" ref="AL31:AL38" si="2">P31</f>
        <v>1749</v>
      </c>
      <c r="AM31" s="54" t="s">
        <v>707</v>
      </c>
      <c r="AN31" s="54">
        <v>6</v>
      </c>
      <c r="AO31" s="44" t="s">
        <v>110</v>
      </c>
    </row>
    <row r="32" spans="1:41" s="103" customFormat="1" x14ac:dyDescent="0.3">
      <c r="A32" s="104" t="s">
        <v>893</v>
      </c>
      <c r="B32" s="44" t="s">
        <v>1196</v>
      </c>
      <c r="C32" s="44" t="s">
        <v>1034</v>
      </c>
      <c r="D32" s="47">
        <v>2</v>
      </c>
      <c r="E32" s="47" t="s">
        <v>96</v>
      </c>
      <c r="F32" s="41" t="s">
        <v>1364</v>
      </c>
      <c r="G32" s="41" t="s">
        <v>114</v>
      </c>
      <c r="H32" s="109" t="s">
        <v>135</v>
      </c>
      <c r="I32" s="89" t="s">
        <v>1035</v>
      </c>
      <c r="J32" s="41" t="s">
        <v>271</v>
      </c>
      <c r="K32" s="54" t="s">
        <v>97</v>
      </c>
      <c r="L32" s="54" t="s">
        <v>124</v>
      </c>
      <c r="M32" s="54" t="s">
        <v>99</v>
      </c>
      <c r="N32" s="54">
        <v>4</v>
      </c>
      <c r="O32" s="54" t="s">
        <v>100</v>
      </c>
      <c r="P32" s="54">
        <v>1749</v>
      </c>
      <c r="Q32" s="54" t="s">
        <v>101</v>
      </c>
      <c r="R32" s="54" t="s">
        <v>102</v>
      </c>
      <c r="S32" s="54" t="s">
        <v>125</v>
      </c>
      <c r="T32" s="54" t="s">
        <v>707</v>
      </c>
      <c r="U32" s="54" t="s">
        <v>127</v>
      </c>
      <c r="V32" s="53">
        <v>47</v>
      </c>
      <c r="W32" s="54">
        <v>0</v>
      </c>
      <c r="X32" s="54">
        <v>0.04</v>
      </c>
      <c r="Y32" s="54">
        <v>45</v>
      </c>
      <c r="Z32" s="54">
        <v>0</v>
      </c>
      <c r="AA32" s="54">
        <v>0.06</v>
      </c>
      <c r="AB32" s="99"/>
      <c r="AC32" s="99"/>
      <c r="AD32" s="49"/>
      <c r="AE32" s="99"/>
      <c r="AF32" s="99"/>
      <c r="AG32" s="49"/>
      <c r="AH32" s="54" t="s">
        <v>124</v>
      </c>
      <c r="AI32" s="52">
        <v>52</v>
      </c>
      <c r="AJ32" s="54" t="s">
        <v>138</v>
      </c>
      <c r="AK32" s="54" t="s">
        <v>108</v>
      </c>
      <c r="AL32" s="54">
        <f t="shared" si="2"/>
        <v>1749</v>
      </c>
      <c r="AM32" s="54" t="s">
        <v>707</v>
      </c>
      <c r="AN32" s="54">
        <v>6</v>
      </c>
      <c r="AO32" s="44" t="s">
        <v>110</v>
      </c>
    </row>
    <row r="33" spans="1:41" s="103" customFormat="1" x14ac:dyDescent="0.3">
      <c r="A33" s="104" t="s">
        <v>893</v>
      </c>
      <c r="B33" s="44" t="s">
        <v>1196</v>
      </c>
      <c r="C33" s="44" t="s">
        <v>1034</v>
      </c>
      <c r="D33" s="47">
        <v>2</v>
      </c>
      <c r="E33" s="47" t="s">
        <v>96</v>
      </c>
      <c r="F33" s="41" t="s">
        <v>1364</v>
      </c>
      <c r="G33" s="41" t="s">
        <v>114</v>
      </c>
      <c r="H33" s="109" t="s">
        <v>135</v>
      </c>
      <c r="I33" s="89" t="s">
        <v>1036</v>
      </c>
      <c r="J33" s="41" t="s">
        <v>271</v>
      </c>
      <c r="K33" s="54" t="s">
        <v>97</v>
      </c>
      <c r="L33" s="54" t="s">
        <v>124</v>
      </c>
      <c r="M33" s="54" t="s">
        <v>99</v>
      </c>
      <c r="N33" s="54">
        <v>4</v>
      </c>
      <c r="O33" s="54" t="s">
        <v>100</v>
      </c>
      <c r="P33" s="54">
        <v>1749</v>
      </c>
      <c r="Q33" s="54" t="s">
        <v>101</v>
      </c>
      <c r="R33" s="54" t="s">
        <v>102</v>
      </c>
      <c r="S33" s="54" t="s">
        <v>125</v>
      </c>
      <c r="T33" s="54" t="s">
        <v>707</v>
      </c>
      <c r="U33" s="54" t="s">
        <v>127</v>
      </c>
      <c r="V33" s="53">
        <v>47</v>
      </c>
      <c r="W33" s="54">
        <v>0</v>
      </c>
      <c r="X33" s="54">
        <v>0.04</v>
      </c>
      <c r="Y33" s="54">
        <v>45</v>
      </c>
      <c r="Z33" s="54">
        <v>0</v>
      </c>
      <c r="AA33" s="54">
        <v>0.06</v>
      </c>
      <c r="AB33" s="99"/>
      <c r="AC33" s="99"/>
      <c r="AD33" s="49"/>
      <c r="AE33" s="99"/>
      <c r="AF33" s="99"/>
      <c r="AG33" s="49"/>
      <c r="AH33" s="54" t="s">
        <v>124</v>
      </c>
      <c r="AI33" s="52">
        <v>52</v>
      </c>
      <c r="AJ33" s="54" t="s">
        <v>138</v>
      </c>
      <c r="AK33" s="54" t="s">
        <v>108</v>
      </c>
      <c r="AL33" s="54">
        <f t="shared" si="2"/>
        <v>1749</v>
      </c>
      <c r="AM33" s="54" t="s">
        <v>707</v>
      </c>
      <c r="AN33" s="54">
        <v>6</v>
      </c>
      <c r="AO33" s="44" t="s">
        <v>110</v>
      </c>
    </row>
    <row r="34" spans="1:41" s="103" customFormat="1" x14ac:dyDescent="0.3">
      <c r="A34" s="104" t="s">
        <v>894</v>
      </c>
      <c r="B34" s="44" t="s">
        <v>1197</v>
      </c>
      <c r="C34" s="44" t="s">
        <v>1037</v>
      </c>
      <c r="D34" s="47">
        <v>2</v>
      </c>
      <c r="E34" s="47" t="s">
        <v>96</v>
      </c>
      <c r="F34" s="41" t="s">
        <v>1368</v>
      </c>
      <c r="G34" s="41" t="s">
        <v>114</v>
      </c>
      <c r="H34" s="109" t="s">
        <v>132</v>
      </c>
      <c r="I34" s="89" t="s">
        <v>1038</v>
      </c>
      <c r="J34" s="41" t="s">
        <v>271</v>
      </c>
      <c r="K34" s="54" t="s">
        <v>97</v>
      </c>
      <c r="L34" s="54" t="s">
        <v>124</v>
      </c>
      <c r="M34" s="54" t="s">
        <v>99</v>
      </c>
      <c r="N34" s="54">
        <v>4</v>
      </c>
      <c r="O34" s="54" t="s">
        <v>100</v>
      </c>
      <c r="P34" s="54">
        <v>1749</v>
      </c>
      <c r="Q34" s="54" t="s">
        <v>101</v>
      </c>
      <c r="R34" s="54" t="s">
        <v>102</v>
      </c>
      <c r="S34" s="54" t="s">
        <v>125</v>
      </c>
      <c r="T34" s="54" t="s">
        <v>707</v>
      </c>
      <c r="U34" s="54" t="s">
        <v>127</v>
      </c>
      <c r="V34" s="53">
        <v>49</v>
      </c>
      <c r="W34" s="54">
        <v>0</v>
      </c>
      <c r="X34" s="54">
        <v>0.15</v>
      </c>
      <c r="Y34" s="54">
        <v>50</v>
      </c>
      <c r="Z34" s="54">
        <v>1</v>
      </c>
      <c r="AA34" s="54">
        <v>0.17</v>
      </c>
      <c r="AB34" s="99"/>
      <c r="AC34" s="99"/>
      <c r="AD34" s="49"/>
      <c r="AE34" s="99"/>
      <c r="AF34" s="99"/>
      <c r="AG34" s="49"/>
      <c r="AH34" s="54" t="s">
        <v>124</v>
      </c>
      <c r="AI34" s="52">
        <v>65</v>
      </c>
      <c r="AJ34" s="54" t="s">
        <v>138</v>
      </c>
      <c r="AK34" s="54" t="s">
        <v>108</v>
      </c>
      <c r="AL34" s="54">
        <f t="shared" si="2"/>
        <v>1749</v>
      </c>
      <c r="AM34" s="54" t="s">
        <v>707</v>
      </c>
      <c r="AN34" s="54">
        <v>6</v>
      </c>
      <c r="AO34" s="44" t="s">
        <v>110</v>
      </c>
    </row>
    <row r="35" spans="1:41" s="103" customFormat="1" x14ac:dyDescent="0.3">
      <c r="A35" s="104" t="s">
        <v>895</v>
      </c>
      <c r="B35" s="44" t="s">
        <v>1197</v>
      </c>
      <c r="C35" s="44" t="s">
        <v>1037</v>
      </c>
      <c r="D35" s="47">
        <v>2</v>
      </c>
      <c r="E35" s="47" t="s">
        <v>96</v>
      </c>
      <c r="F35" s="41" t="s">
        <v>1368</v>
      </c>
      <c r="G35" s="41" t="s">
        <v>114</v>
      </c>
      <c r="H35" s="109" t="s">
        <v>135</v>
      </c>
      <c r="I35" s="89" t="s">
        <v>1038</v>
      </c>
      <c r="J35" s="41" t="s">
        <v>271</v>
      </c>
      <c r="K35" s="54" t="s">
        <v>97</v>
      </c>
      <c r="L35" s="54" t="s">
        <v>124</v>
      </c>
      <c r="M35" s="54" t="s">
        <v>99</v>
      </c>
      <c r="N35" s="54">
        <v>4</v>
      </c>
      <c r="O35" s="54" t="s">
        <v>100</v>
      </c>
      <c r="P35" s="54">
        <v>1749</v>
      </c>
      <c r="Q35" s="54" t="s">
        <v>101</v>
      </c>
      <c r="R35" s="54" t="s">
        <v>102</v>
      </c>
      <c r="S35" s="54" t="s">
        <v>125</v>
      </c>
      <c r="T35" s="54" t="s">
        <v>707</v>
      </c>
      <c r="U35" s="54" t="s">
        <v>127</v>
      </c>
      <c r="V35" s="53">
        <v>49</v>
      </c>
      <c r="W35" s="54">
        <v>0</v>
      </c>
      <c r="X35" s="54">
        <v>0.15</v>
      </c>
      <c r="Y35" s="54">
        <v>50</v>
      </c>
      <c r="Z35" s="54">
        <v>1</v>
      </c>
      <c r="AA35" s="54">
        <v>0.17</v>
      </c>
      <c r="AB35" s="99"/>
      <c r="AC35" s="99"/>
      <c r="AD35" s="49"/>
      <c r="AE35" s="99"/>
      <c r="AF35" s="99"/>
      <c r="AG35" s="49"/>
      <c r="AH35" s="54" t="s">
        <v>124</v>
      </c>
      <c r="AI35" s="52">
        <v>65</v>
      </c>
      <c r="AJ35" s="54" t="s">
        <v>138</v>
      </c>
      <c r="AK35" s="54" t="s">
        <v>108</v>
      </c>
      <c r="AL35" s="54">
        <f t="shared" si="2"/>
        <v>1749</v>
      </c>
      <c r="AM35" s="54" t="s">
        <v>707</v>
      </c>
      <c r="AN35" s="54">
        <v>6</v>
      </c>
      <c r="AO35" s="44" t="s">
        <v>110</v>
      </c>
    </row>
    <row r="36" spans="1:41" s="103" customFormat="1" x14ac:dyDescent="0.3">
      <c r="A36" s="104" t="s">
        <v>895</v>
      </c>
      <c r="B36" s="44" t="s">
        <v>1197</v>
      </c>
      <c r="C36" s="44" t="s">
        <v>1037</v>
      </c>
      <c r="D36" s="47">
        <v>2</v>
      </c>
      <c r="E36" s="47" t="s">
        <v>96</v>
      </c>
      <c r="F36" s="41" t="s">
        <v>1368</v>
      </c>
      <c r="G36" s="41" t="s">
        <v>201</v>
      </c>
      <c r="H36" s="109" t="s">
        <v>135</v>
      </c>
      <c r="I36" s="89" t="s">
        <v>1039</v>
      </c>
      <c r="J36" s="41" t="s">
        <v>271</v>
      </c>
      <c r="K36" s="54" t="s">
        <v>97</v>
      </c>
      <c r="L36" s="54" t="s">
        <v>124</v>
      </c>
      <c r="M36" s="54" t="s">
        <v>99</v>
      </c>
      <c r="N36" s="54">
        <v>4</v>
      </c>
      <c r="O36" s="54" t="s">
        <v>100</v>
      </c>
      <c r="P36" s="54">
        <v>1749</v>
      </c>
      <c r="Q36" s="54" t="s">
        <v>101</v>
      </c>
      <c r="R36" s="54" t="s">
        <v>102</v>
      </c>
      <c r="S36" s="54" t="s">
        <v>125</v>
      </c>
      <c r="T36" s="54" t="s">
        <v>707</v>
      </c>
      <c r="U36" s="54" t="s">
        <v>127</v>
      </c>
      <c r="V36" s="53">
        <v>49</v>
      </c>
      <c r="W36" s="54">
        <v>0</v>
      </c>
      <c r="X36" s="54">
        <v>0.15</v>
      </c>
      <c r="Y36" s="54">
        <v>50</v>
      </c>
      <c r="Z36" s="54">
        <v>1</v>
      </c>
      <c r="AA36" s="54">
        <v>0.17</v>
      </c>
      <c r="AB36" s="99"/>
      <c r="AC36" s="99"/>
      <c r="AD36" s="49"/>
      <c r="AE36" s="99"/>
      <c r="AF36" s="99"/>
      <c r="AG36" s="49"/>
      <c r="AH36" s="54" t="s">
        <v>124</v>
      </c>
      <c r="AI36" s="52">
        <v>65</v>
      </c>
      <c r="AJ36" s="54" t="s">
        <v>138</v>
      </c>
      <c r="AK36" s="54" t="s">
        <v>108</v>
      </c>
      <c r="AL36" s="54">
        <f t="shared" si="2"/>
        <v>1749</v>
      </c>
      <c r="AM36" s="54" t="s">
        <v>707</v>
      </c>
      <c r="AN36" s="54">
        <v>6</v>
      </c>
      <c r="AO36" s="44" t="s">
        <v>110</v>
      </c>
    </row>
    <row r="37" spans="1:41" s="103" customFormat="1" x14ac:dyDescent="0.3">
      <c r="A37" s="104" t="s">
        <v>896</v>
      </c>
      <c r="B37" s="44" t="s">
        <v>1198</v>
      </c>
      <c r="C37" s="44" t="s">
        <v>1041</v>
      </c>
      <c r="D37" s="47">
        <v>2</v>
      </c>
      <c r="E37" s="47" t="s">
        <v>96</v>
      </c>
      <c r="F37" s="41" t="s">
        <v>1365</v>
      </c>
      <c r="G37" s="41" t="s">
        <v>201</v>
      </c>
      <c r="H37" s="89" t="s">
        <v>999</v>
      </c>
      <c r="I37" s="89" t="s">
        <v>1040</v>
      </c>
      <c r="J37" s="41" t="s">
        <v>298</v>
      </c>
      <c r="K37" s="54" t="s">
        <v>97</v>
      </c>
      <c r="L37" s="54" t="s">
        <v>124</v>
      </c>
      <c r="M37" s="54" t="s">
        <v>99</v>
      </c>
      <c r="N37" s="54">
        <v>4</v>
      </c>
      <c r="O37" s="54" t="s">
        <v>100</v>
      </c>
      <c r="P37" s="54">
        <v>1749</v>
      </c>
      <c r="Q37" s="54" t="s">
        <v>101</v>
      </c>
      <c r="R37" s="54" t="s">
        <v>102</v>
      </c>
      <c r="S37" s="54" t="s">
        <v>125</v>
      </c>
      <c r="T37" s="54" t="s">
        <v>707</v>
      </c>
      <c r="U37" s="54" t="s">
        <v>127</v>
      </c>
      <c r="V37" s="110">
        <v>33</v>
      </c>
      <c r="W37" s="106">
        <v>1</v>
      </c>
      <c r="X37" s="106">
        <v>0.18</v>
      </c>
      <c r="Y37" s="106">
        <v>39</v>
      </c>
      <c r="Z37" s="106">
        <v>3</v>
      </c>
      <c r="AA37" s="106">
        <v>0.49</v>
      </c>
      <c r="AB37" s="99"/>
      <c r="AC37" s="99"/>
      <c r="AD37" s="49"/>
      <c r="AE37" s="99"/>
      <c r="AF37" s="99"/>
      <c r="AG37" s="49"/>
      <c r="AH37" s="54" t="s">
        <v>124</v>
      </c>
      <c r="AI37" s="52">
        <v>71.3</v>
      </c>
      <c r="AJ37" s="54" t="s">
        <v>138</v>
      </c>
      <c r="AK37" s="54" t="s">
        <v>108</v>
      </c>
      <c r="AL37" s="54">
        <f t="shared" si="2"/>
        <v>1749</v>
      </c>
      <c r="AM37" s="54" t="s">
        <v>707</v>
      </c>
      <c r="AN37" s="54">
        <v>7</v>
      </c>
      <c r="AO37" s="44" t="s">
        <v>110</v>
      </c>
    </row>
    <row r="38" spans="1:41" s="103" customFormat="1" x14ac:dyDescent="0.3">
      <c r="A38" s="104" t="s">
        <v>897</v>
      </c>
      <c r="B38" s="44" t="s">
        <v>1198</v>
      </c>
      <c r="C38" s="44" t="s">
        <v>1041</v>
      </c>
      <c r="D38" s="47">
        <v>2</v>
      </c>
      <c r="E38" s="47" t="s">
        <v>96</v>
      </c>
      <c r="F38" s="41" t="s">
        <v>1365</v>
      </c>
      <c r="G38" s="41" t="s">
        <v>201</v>
      </c>
      <c r="H38" s="89" t="s">
        <v>998</v>
      </c>
      <c r="I38" s="89" t="s">
        <v>1040</v>
      </c>
      <c r="J38" s="41" t="s">
        <v>298</v>
      </c>
      <c r="K38" s="54" t="s">
        <v>97</v>
      </c>
      <c r="L38" s="54" t="s">
        <v>124</v>
      </c>
      <c r="M38" s="54" t="s">
        <v>99</v>
      </c>
      <c r="N38" s="54">
        <v>4</v>
      </c>
      <c r="O38" s="54" t="s">
        <v>100</v>
      </c>
      <c r="P38" s="54">
        <v>1749</v>
      </c>
      <c r="Q38" s="54" t="s">
        <v>101</v>
      </c>
      <c r="R38" s="54" t="s">
        <v>102</v>
      </c>
      <c r="S38" s="54" t="s">
        <v>125</v>
      </c>
      <c r="T38" s="54" t="s">
        <v>707</v>
      </c>
      <c r="U38" s="54" t="s">
        <v>127</v>
      </c>
      <c r="V38" s="110">
        <v>33</v>
      </c>
      <c r="W38" s="106">
        <v>1</v>
      </c>
      <c r="X38" s="106">
        <v>0.18</v>
      </c>
      <c r="Y38" s="106">
        <v>39</v>
      </c>
      <c r="Z38" s="106">
        <v>3</v>
      </c>
      <c r="AA38" s="106">
        <v>0.49</v>
      </c>
      <c r="AB38" s="99"/>
      <c r="AC38" s="99"/>
      <c r="AD38" s="49"/>
      <c r="AE38" s="99"/>
      <c r="AF38" s="99"/>
      <c r="AG38" s="49"/>
      <c r="AH38" s="54" t="s">
        <v>124</v>
      </c>
      <c r="AI38" s="52">
        <v>71.3</v>
      </c>
      <c r="AJ38" s="54" t="s">
        <v>138</v>
      </c>
      <c r="AK38" s="54" t="s">
        <v>108</v>
      </c>
      <c r="AL38" s="54">
        <f t="shared" si="2"/>
        <v>1749</v>
      </c>
      <c r="AM38" s="54" t="s">
        <v>707</v>
      </c>
      <c r="AN38" s="54">
        <v>7</v>
      </c>
      <c r="AO38" s="44" t="s">
        <v>110</v>
      </c>
    </row>
    <row r="39" spans="1:41" s="103" customFormat="1" x14ac:dyDescent="0.3">
      <c r="A39" s="104" t="s">
        <v>896</v>
      </c>
      <c r="B39" s="44" t="s">
        <v>1199</v>
      </c>
      <c r="C39" s="44" t="s">
        <v>1042</v>
      </c>
      <c r="D39" s="47">
        <v>2</v>
      </c>
      <c r="E39" s="47" t="s">
        <v>96</v>
      </c>
      <c r="F39" s="41" t="s">
        <v>1367</v>
      </c>
      <c r="G39" s="41" t="s">
        <v>201</v>
      </c>
      <c r="H39" s="109" t="s">
        <v>999</v>
      </c>
      <c r="I39" s="109" t="s">
        <v>1043</v>
      </c>
      <c r="J39" s="41" t="s">
        <v>298</v>
      </c>
      <c r="K39" s="54" t="s">
        <v>97</v>
      </c>
      <c r="L39" s="54" t="s">
        <v>124</v>
      </c>
      <c r="M39" s="54" t="s">
        <v>99</v>
      </c>
      <c r="N39" s="54">
        <v>4</v>
      </c>
      <c r="O39" s="54" t="s">
        <v>100</v>
      </c>
      <c r="P39" s="54">
        <v>1749</v>
      </c>
      <c r="Q39" s="54" t="s">
        <v>101</v>
      </c>
      <c r="R39" s="54" t="s">
        <v>102</v>
      </c>
      <c r="S39" s="54" t="s">
        <v>125</v>
      </c>
      <c r="T39" s="54" t="s">
        <v>707</v>
      </c>
      <c r="U39" s="54" t="s">
        <v>127</v>
      </c>
      <c r="V39" s="110">
        <v>33</v>
      </c>
      <c r="W39" s="106">
        <v>1</v>
      </c>
      <c r="X39" s="106">
        <v>0.18</v>
      </c>
      <c r="Y39" s="106">
        <v>39</v>
      </c>
      <c r="Z39" s="106">
        <v>3</v>
      </c>
      <c r="AA39" s="106">
        <v>0.49</v>
      </c>
      <c r="AB39" s="99"/>
      <c r="AC39" s="99"/>
      <c r="AD39" s="49"/>
      <c r="AE39" s="99"/>
      <c r="AF39" s="99"/>
      <c r="AG39" s="49"/>
      <c r="AH39" s="54" t="s">
        <v>124</v>
      </c>
      <c r="AI39" s="52">
        <v>71.3</v>
      </c>
      <c r="AJ39" s="54" t="s">
        <v>138</v>
      </c>
      <c r="AK39" s="54" t="s">
        <v>108</v>
      </c>
      <c r="AL39" s="54">
        <f t="shared" si="0"/>
        <v>1749</v>
      </c>
      <c r="AM39" s="54" t="s">
        <v>707</v>
      </c>
      <c r="AN39" s="54">
        <v>7</v>
      </c>
      <c r="AO39" s="44" t="s">
        <v>110</v>
      </c>
    </row>
    <row r="40" spans="1:41" s="103" customFormat="1" x14ac:dyDescent="0.3">
      <c r="A40" s="104" t="s">
        <v>897</v>
      </c>
      <c r="B40" s="44" t="s">
        <v>1199</v>
      </c>
      <c r="C40" s="44" t="s">
        <v>1042</v>
      </c>
      <c r="D40" s="47">
        <v>2</v>
      </c>
      <c r="E40" s="47" t="s">
        <v>96</v>
      </c>
      <c r="F40" s="41" t="s">
        <v>1367</v>
      </c>
      <c r="G40" s="41" t="s">
        <v>201</v>
      </c>
      <c r="H40" s="89" t="s">
        <v>998</v>
      </c>
      <c r="I40" s="89" t="s">
        <v>1043</v>
      </c>
      <c r="J40" s="41" t="s">
        <v>298</v>
      </c>
      <c r="K40" s="54" t="s">
        <v>97</v>
      </c>
      <c r="L40" s="54" t="s">
        <v>124</v>
      </c>
      <c r="M40" s="54" t="s">
        <v>99</v>
      </c>
      <c r="N40" s="54">
        <v>4</v>
      </c>
      <c r="O40" s="54" t="s">
        <v>100</v>
      </c>
      <c r="P40" s="54">
        <v>1749</v>
      </c>
      <c r="Q40" s="54" t="s">
        <v>101</v>
      </c>
      <c r="R40" s="54" t="s">
        <v>102</v>
      </c>
      <c r="S40" s="54" t="s">
        <v>125</v>
      </c>
      <c r="T40" s="54" t="s">
        <v>707</v>
      </c>
      <c r="U40" s="54" t="s">
        <v>127</v>
      </c>
      <c r="V40" s="110">
        <v>33</v>
      </c>
      <c r="W40" s="106">
        <v>1</v>
      </c>
      <c r="X40" s="106">
        <v>0.18</v>
      </c>
      <c r="Y40" s="106">
        <v>39</v>
      </c>
      <c r="Z40" s="106">
        <v>3</v>
      </c>
      <c r="AA40" s="106">
        <v>0.49</v>
      </c>
      <c r="AB40" s="99"/>
      <c r="AC40" s="99"/>
      <c r="AD40" s="49"/>
      <c r="AE40" s="99"/>
      <c r="AF40" s="99"/>
      <c r="AG40" s="49"/>
      <c r="AH40" s="54" t="s">
        <v>124</v>
      </c>
      <c r="AI40" s="52">
        <v>71.3</v>
      </c>
      <c r="AJ40" s="54" t="s">
        <v>138</v>
      </c>
      <c r="AK40" s="54" t="s">
        <v>108</v>
      </c>
      <c r="AL40" s="54">
        <f t="shared" si="0"/>
        <v>1749</v>
      </c>
      <c r="AM40" s="54" t="s">
        <v>707</v>
      </c>
      <c r="AN40" s="54">
        <v>7</v>
      </c>
      <c r="AO40" s="44" t="s">
        <v>110</v>
      </c>
    </row>
    <row r="47" spans="1:41" x14ac:dyDescent="0.3">
      <c r="E47" s="93"/>
    </row>
    <row r="48" spans="1:41" x14ac:dyDescent="0.3">
      <c r="E48" s="90"/>
    </row>
    <row r="49" spans="5:5" x14ac:dyDescent="0.3">
      <c r="E49" s="90"/>
    </row>
    <row r="50" spans="5:5" x14ac:dyDescent="0.3">
      <c r="E50" s="93"/>
    </row>
  </sheetData>
  <autoFilter ref="A12:A18" xr:uid="{00000000-0009-0000-0000-000009000000}"/>
  <mergeCells count="17">
    <mergeCell ref="F2:J3"/>
    <mergeCell ref="K7:U7"/>
    <mergeCell ref="V7:AG7"/>
    <mergeCell ref="G8:G11"/>
    <mergeCell ref="H8:H11"/>
    <mergeCell ref="I8:I11"/>
    <mergeCell ref="J8:J11"/>
    <mergeCell ref="V8:AA8"/>
    <mergeCell ref="B7:J7"/>
    <mergeCell ref="AH7:AN7"/>
    <mergeCell ref="A8:A11"/>
    <mergeCell ref="C8:C11"/>
    <mergeCell ref="D8:D11"/>
    <mergeCell ref="E8:E11"/>
    <mergeCell ref="F8:F11"/>
    <mergeCell ref="AB8:AG8"/>
    <mergeCell ref="B8:B11"/>
  </mergeCells>
  <pageMargins left="0.22" right="0.2" top="0.85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AO38"/>
  <sheetViews>
    <sheetView showGridLines="0" zoomScaleNormal="100" workbookViewId="0"/>
  </sheetViews>
  <sheetFormatPr baseColWidth="10" defaultColWidth="11.5546875" defaultRowHeight="14.4" x14ac:dyDescent="0.3"/>
  <cols>
    <col min="1" max="1" width="27.88671875" style="57" bestFit="1" customWidth="1"/>
    <col min="2" max="2" width="19.6640625" style="57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14.441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82" t="s">
        <v>144</v>
      </c>
      <c r="G2" s="182"/>
      <c r="H2" s="182"/>
      <c r="I2" s="182"/>
      <c r="J2" s="182"/>
    </row>
    <row r="3" spans="1:41" x14ac:dyDescent="0.3">
      <c r="F3" s="182"/>
      <c r="G3" s="182"/>
      <c r="H3" s="182"/>
      <c r="I3" s="182"/>
      <c r="J3" s="182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61" t="s">
        <v>22</v>
      </c>
    </row>
    <row r="8" spans="1:41" s="62" customFormat="1" ht="14.4" customHeight="1" x14ac:dyDescent="0.3">
      <c r="A8" s="173"/>
      <c r="B8" s="173" t="s">
        <v>1191</v>
      </c>
      <c r="C8" s="173" t="s">
        <v>145</v>
      </c>
      <c r="D8" s="173" t="s">
        <v>146</v>
      </c>
      <c r="E8" s="173" t="s">
        <v>147</v>
      </c>
      <c r="F8" s="173" t="s">
        <v>42</v>
      </c>
      <c r="G8" s="173" t="s">
        <v>43</v>
      </c>
      <c r="H8" s="173" t="s">
        <v>91</v>
      </c>
      <c r="I8" s="173" t="s">
        <v>0</v>
      </c>
      <c r="J8" s="173" t="s">
        <v>44</v>
      </c>
      <c r="K8" s="144" t="s">
        <v>4</v>
      </c>
      <c r="L8" s="63" t="s">
        <v>5</v>
      </c>
      <c r="M8" s="144" t="s">
        <v>6</v>
      </c>
      <c r="N8" s="63" t="s">
        <v>7</v>
      </c>
      <c r="O8" s="144" t="s">
        <v>8</v>
      </c>
      <c r="P8" s="63" t="s">
        <v>9</v>
      </c>
      <c r="Q8" s="144" t="s">
        <v>10</v>
      </c>
      <c r="R8" s="63" t="s">
        <v>11</v>
      </c>
      <c r="S8" s="144" t="s">
        <v>12</v>
      </c>
      <c r="T8" s="63" t="s">
        <v>13</v>
      </c>
      <c r="U8" s="63" t="s">
        <v>14</v>
      </c>
      <c r="V8" s="179" t="s">
        <v>148</v>
      </c>
      <c r="W8" s="180"/>
      <c r="X8" s="180"/>
      <c r="Y8" s="180"/>
      <c r="Z8" s="180"/>
      <c r="AA8" s="181"/>
      <c r="AB8" s="179" t="s">
        <v>149</v>
      </c>
      <c r="AC8" s="180"/>
      <c r="AD8" s="180"/>
      <c r="AE8" s="180"/>
      <c r="AF8" s="180"/>
      <c r="AG8" s="181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74"/>
      <c r="B9" s="174"/>
      <c r="C9" s="174"/>
      <c r="D9" s="174"/>
      <c r="E9" s="174" t="s">
        <v>89</v>
      </c>
      <c r="F9" s="174"/>
      <c r="G9" s="174"/>
      <c r="H9" s="174"/>
      <c r="I9" s="174"/>
      <c r="J9" s="174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74"/>
      <c r="B10" s="174"/>
      <c r="C10" s="174"/>
      <c r="D10" s="174"/>
      <c r="E10" s="174" t="s">
        <v>88</v>
      </c>
      <c r="F10" s="174"/>
      <c r="G10" s="174"/>
      <c r="H10" s="174"/>
      <c r="I10" s="174"/>
      <c r="J10" s="174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43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42"/>
      <c r="B12" s="158"/>
      <c r="C12" s="142"/>
      <c r="D12" s="142"/>
      <c r="E12" s="142"/>
      <c r="F12" s="142"/>
      <c r="G12" s="142"/>
      <c r="H12" s="142"/>
      <c r="I12" s="142"/>
      <c r="J12" s="142"/>
      <c r="K12" s="143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898</v>
      </c>
      <c r="B13" s="44" t="s">
        <v>1203</v>
      </c>
      <c r="C13" s="44" t="s">
        <v>853</v>
      </c>
      <c r="D13" s="47">
        <v>2</v>
      </c>
      <c r="E13" s="47" t="s">
        <v>96</v>
      </c>
      <c r="F13" s="44" t="s">
        <v>1049</v>
      </c>
      <c r="G13" s="41" t="s">
        <v>353</v>
      </c>
      <c r="H13" s="109" t="s">
        <v>856</v>
      </c>
      <c r="I13" s="109" t="s">
        <v>1044</v>
      </c>
      <c r="J13" s="41" t="s">
        <v>1208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1995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76</v>
      </c>
      <c r="W13" s="54">
        <v>8</v>
      </c>
      <c r="X13" s="54">
        <v>0.09</v>
      </c>
      <c r="Y13" s="54">
        <v>50</v>
      </c>
      <c r="Z13" s="54">
        <v>8</v>
      </c>
      <c r="AA13" s="54">
        <v>0.04</v>
      </c>
      <c r="AB13" s="99"/>
      <c r="AC13" s="99"/>
      <c r="AD13" s="49"/>
      <c r="AE13" s="99"/>
      <c r="AF13" s="99"/>
      <c r="AG13" s="49"/>
      <c r="AH13" s="54" t="s">
        <v>124</v>
      </c>
      <c r="AI13" s="52">
        <v>62.2</v>
      </c>
      <c r="AJ13" s="54" t="s">
        <v>138</v>
      </c>
      <c r="AK13" s="54" t="s">
        <v>108</v>
      </c>
      <c r="AL13" s="54">
        <f t="shared" ref="AL13:AL28" si="0">P13</f>
        <v>1995</v>
      </c>
      <c r="AM13" s="54" t="s">
        <v>707</v>
      </c>
      <c r="AN13" s="54">
        <v>1</v>
      </c>
      <c r="AO13" s="44" t="s">
        <v>110</v>
      </c>
    </row>
    <row r="14" spans="1:41" s="103" customFormat="1" x14ac:dyDescent="0.3">
      <c r="A14" s="104" t="s">
        <v>898</v>
      </c>
      <c r="B14" s="44" t="s">
        <v>1203</v>
      </c>
      <c r="C14" s="44" t="s">
        <v>853</v>
      </c>
      <c r="D14" s="47">
        <v>2</v>
      </c>
      <c r="E14" s="47" t="s">
        <v>96</v>
      </c>
      <c r="F14" s="44" t="s">
        <v>1049</v>
      </c>
      <c r="G14" s="41" t="s">
        <v>353</v>
      </c>
      <c r="H14" s="109" t="s">
        <v>856</v>
      </c>
      <c r="I14" s="109" t="s">
        <v>1045</v>
      </c>
      <c r="J14" s="41" t="s">
        <v>1208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1995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76</v>
      </c>
      <c r="W14" s="54">
        <v>8</v>
      </c>
      <c r="X14" s="54">
        <v>0.09</v>
      </c>
      <c r="Y14" s="54">
        <v>50</v>
      </c>
      <c r="Z14" s="54">
        <v>8</v>
      </c>
      <c r="AA14" s="54">
        <v>0.04</v>
      </c>
      <c r="AB14" s="99"/>
      <c r="AC14" s="99"/>
      <c r="AD14" s="49"/>
      <c r="AE14" s="99"/>
      <c r="AF14" s="99"/>
      <c r="AG14" s="49"/>
      <c r="AH14" s="54" t="s">
        <v>124</v>
      </c>
      <c r="AI14" s="52">
        <v>62.2</v>
      </c>
      <c r="AJ14" s="54" t="s">
        <v>138</v>
      </c>
      <c r="AK14" s="54" t="s">
        <v>108</v>
      </c>
      <c r="AL14" s="54">
        <f t="shared" si="0"/>
        <v>1995</v>
      </c>
      <c r="AM14" s="54" t="s">
        <v>707</v>
      </c>
      <c r="AN14" s="54">
        <v>1</v>
      </c>
      <c r="AO14" s="44" t="s">
        <v>110</v>
      </c>
    </row>
    <row r="15" spans="1:41" s="103" customFormat="1" x14ac:dyDescent="0.3">
      <c r="A15" s="104" t="s">
        <v>898</v>
      </c>
      <c r="B15" s="44" t="s">
        <v>1203</v>
      </c>
      <c r="C15" s="44" t="s">
        <v>853</v>
      </c>
      <c r="D15" s="47">
        <v>2</v>
      </c>
      <c r="E15" s="47" t="s">
        <v>96</v>
      </c>
      <c r="F15" s="44" t="s">
        <v>1049</v>
      </c>
      <c r="G15" s="41" t="s">
        <v>353</v>
      </c>
      <c r="H15" s="109" t="s">
        <v>857</v>
      </c>
      <c r="I15" s="109" t="s">
        <v>1046</v>
      </c>
      <c r="J15" s="41" t="s">
        <v>1208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1995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76</v>
      </c>
      <c r="W15" s="54">
        <v>8</v>
      </c>
      <c r="X15" s="54">
        <v>0.09</v>
      </c>
      <c r="Y15" s="54">
        <v>50</v>
      </c>
      <c r="Z15" s="54">
        <v>8</v>
      </c>
      <c r="AA15" s="54">
        <v>0.04</v>
      </c>
      <c r="AB15" s="99"/>
      <c r="AC15" s="99"/>
      <c r="AD15" s="49"/>
      <c r="AE15" s="99"/>
      <c r="AF15" s="99"/>
      <c r="AG15" s="49"/>
      <c r="AH15" s="54" t="s">
        <v>124</v>
      </c>
      <c r="AI15" s="52">
        <v>62.2</v>
      </c>
      <c r="AJ15" s="54" t="s">
        <v>138</v>
      </c>
      <c r="AK15" s="54" t="s">
        <v>108</v>
      </c>
      <c r="AL15" s="54">
        <f t="shared" si="0"/>
        <v>1995</v>
      </c>
      <c r="AM15" s="54" t="s">
        <v>707</v>
      </c>
      <c r="AN15" s="54">
        <v>1</v>
      </c>
      <c r="AO15" s="44" t="s">
        <v>110</v>
      </c>
    </row>
    <row r="16" spans="1:41" s="103" customFormat="1" x14ac:dyDescent="0.3">
      <c r="A16" s="104" t="s">
        <v>898</v>
      </c>
      <c r="B16" s="44" t="s">
        <v>1203</v>
      </c>
      <c r="C16" s="44" t="s">
        <v>853</v>
      </c>
      <c r="D16" s="47">
        <v>2</v>
      </c>
      <c r="E16" s="47" t="s">
        <v>96</v>
      </c>
      <c r="F16" s="44" t="s">
        <v>1049</v>
      </c>
      <c r="G16" s="41" t="s">
        <v>353</v>
      </c>
      <c r="H16" s="109" t="s">
        <v>857</v>
      </c>
      <c r="I16" s="109" t="s">
        <v>1045</v>
      </c>
      <c r="J16" s="41" t="s">
        <v>1208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1995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76</v>
      </c>
      <c r="W16" s="54">
        <v>8</v>
      </c>
      <c r="X16" s="54">
        <v>0.09</v>
      </c>
      <c r="Y16" s="54">
        <v>50</v>
      </c>
      <c r="Z16" s="54">
        <v>8</v>
      </c>
      <c r="AA16" s="54">
        <v>0.04</v>
      </c>
      <c r="AB16" s="99"/>
      <c r="AC16" s="99"/>
      <c r="AD16" s="49"/>
      <c r="AE16" s="99"/>
      <c r="AF16" s="99"/>
      <c r="AG16" s="49"/>
      <c r="AH16" s="54" t="s">
        <v>124</v>
      </c>
      <c r="AI16" s="52">
        <v>62.2</v>
      </c>
      <c r="AJ16" s="54" t="s">
        <v>138</v>
      </c>
      <c r="AK16" s="54" t="s">
        <v>108</v>
      </c>
      <c r="AL16" s="54">
        <f t="shared" si="0"/>
        <v>1995</v>
      </c>
      <c r="AM16" s="54" t="s">
        <v>707</v>
      </c>
      <c r="AN16" s="54">
        <v>1</v>
      </c>
      <c r="AO16" s="44" t="s">
        <v>110</v>
      </c>
    </row>
    <row r="17" spans="1:41" s="103" customFormat="1" x14ac:dyDescent="0.3">
      <c r="A17" s="104" t="s">
        <v>898</v>
      </c>
      <c r="B17" s="44" t="s">
        <v>1203</v>
      </c>
      <c r="C17" s="44" t="s">
        <v>854</v>
      </c>
      <c r="D17" s="47">
        <v>2</v>
      </c>
      <c r="E17" s="47" t="s">
        <v>96</v>
      </c>
      <c r="F17" s="44" t="s">
        <v>1049</v>
      </c>
      <c r="G17" s="41" t="s">
        <v>353</v>
      </c>
      <c r="H17" s="109" t="s">
        <v>856</v>
      </c>
      <c r="I17" s="109" t="s">
        <v>1044</v>
      </c>
      <c r="J17" s="41" t="s">
        <v>1208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1995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61</v>
      </c>
      <c r="W17" s="54">
        <v>8</v>
      </c>
      <c r="X17" s="54">
        <v>0.05</v>
      </c>
      <c r="Y17" s="54">
        <v>36</v>
      </c>
      <c r="Z17" s="54">
        <v>8</v>
      </c>
      <c r="AA17" s="54">
        <v>0.05</v>
      </c>
      <c r="AB17" s="99"/>
      <c r="AC17" s="99"/>
      <c r="AD17" s="49"/>
      <c r="AE17" s="99"/>
      <c r="AF17" s="99"/>
      <c r="AG17" s="49"/>
      <c r="AH17" s="54" t="s">
        <v>124</v>
      </c>
      <c r="AI17" s="52">
        <v>62.2</v>
      </c>
      <c r="AJ17" s="54" t="s">
        <v>138</v>
      </c>
      <c r="AK17" s="54" t="s">
        <v>108</v>
      </c>
      <c r="AL17" s="54">
        <f t="shared" ref="AL17:AL24" si="1">P17</f>
        <v>1995</v>
      </c>
      <c r="AM17" s="54" t="s">
        <v>707</v>
      </c>
      <c r="AN17" s="54">
        <v>2</v>
      </c>
      <c r="AO17" s="44" t="s">
        <v>110</v>
      </c>
    </row>
    <row r="18" spans="1:41" s="103" customFormat="1" x14ac:dyDescent="0.3">
      <c r="A18" s="104" t="s">
        <v>898</v>
      </c>
      <c r="B18" s="44" t="s">
        <v>1203</v>
      </c>
      <c r="C18" s="44" t="s">
        <v>854</v>
      </c>
      <c r="D18" s="47">
        <v>2</v>
      </c>
      <c r="E18" s="47" t="s">
        <v>96</v>
      </c>
      <c r="F18" s="44" t="s">
        <v>1049</v>
      </c>
      <c r="G18" s="41" t="s">
        <v>353</v>
      </c>
      <c r="H18" s="109" t="s">
        <v>856</v>
      </c>
      <c r="I18" s="109" t="s">
        <v>1045</v>
      </c>
      <c r="J18" s="41" t="s">
        <v>1208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1995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61</v>
      </c>
      <c r="W18" s="54">
        <v>8</v>
      </c>
      <c r="X18" s="54">
        <v>0.05</v>
      </c>
      <c r="Y18" s="54">
        <v>36</v>
      </c>
      <c r="Z18" s="54">
        <v>8</v>
      </c>
      <c r="AA18" s="54">
        <v>0.05</v>
      </c>
      <c r="AB18" s="99"/>
      <c r="AC18" s="99"/>
      <c r="AD18" s="49"/>
      <c r="AE18" s="99"/>
      <c r="AF18" s="99"/>
      <c r="AG18" s="49"/>
      <c r="AH18" s="54" t="s">
        <v>124</v>
      </c>
      <c r="AI18" s="52">
        <v>62.2</v>
      </c>
      <c r="AJ18" s="54" t="s">
        <v>138</v>
      </c>
      <c r="AK18" s="54" t="s">
        <v>108</v>
      </c>
      <c r="AL18" s="54">
        <f t="shared" si="1"/>
        <v>1995</v>
      </c>
      <c r="AM18" s="54" t="s">
        <v>707</v>
      </c>
      <c r="AN18" s="54">
        <v>2</v>
      </c>
      <c r="AO18" s="44" t="s">
        <v>110</v>
      </c>
    </row>
    <row r="19" spans="1:41" s="103" customFormat="1" x14ac:dyDescent="0.3">
      <c r="A19" s="104" t="s">
        <v>898</v>
      </c>
      <c r="B19" s="44" t="s">
        <v>1203</v>
      </c>
      <c r="C19" s="44" t="s">
        <v>854</v>
      </c>
      <c r="D19" s="47">
        <v>2</v>
      </c>
      <c r="E19" s="47" t="s">
        <v>96</v>
      </c>
      <c r="F19" s="44" t="s">
        <v>1049</v>
      </c>
      <c r="G19" s="41" t="s">
        <v>353</v>
      </c>
      <c r="H19" s="109" t="s">
        <v>857</v>
      </c>
      <c r="I19" s="109" t="s">
        <v>1046</v>
      </c>
      <c r="J19" s="41" t="s">
        <v>1208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1995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61</v>
      </c>
      <c r="W19" s="54">
        <v>8</v>
      </c>
      <c r="X19" s="54">
        <v>0.05</v>
      </c>
      <c r="Y19" s="54">
        <v>36</v>
      </c>
      <c r="Z19" s="54">
        <v>8</v>
      </c>
      <c r="AA19" s="54">
        <v>0.05</v>
      </c>
      <c r="AB19" s="99"/>
      <c r="AC19" s="99"/>
      <c r="AD19" s="49"/>
      <c r="AE19" s="99"/>
      <c r="AF19" s="99"/>
      <c r="AG19" s="49"/>
      <c r="AH19" s="54" t="s">
        <v>124</v>
      </c>
      <c r="AI19" s="52">
        <v>62.2</v>
      </c>
      <c r="AJ19" s="54" t="s">
        <v>138</v>
      </c>
      <c r="AK19" s="54" t="s">
        <v>108</v>
      </c>
      <c r="AL19" s="54">
        <f t="shared" si="1"/>
        <v>1995</v>
      </c>
      <c r="AM19" s="54" t="s">
        <v>707</v>
      </c>
      <c r="AN19" s="54">
        <v>2</v>
      </c>
      <c r="AO19" s="44" t="s">
        <v>110</v>
      </c>
    </row>
    <row r="20" spans="1:41" s="103" customFormat="1" x14ac:dyDescent="0.3">
      <c r="A20" s="104" t="s">
        <v>898</v>
      </c>
      <c r="B20" s="44" t="s">
        <v>1203</v>
      </c>
      <c r="C20" s="44" t="s">
        <v>854</v>
      </c>
      <c r="D20" s="47">
        <v>2</v>
      </c>
      <c r="E20" s="47" t="s">
        <v>96</v>
      </c>
      <c r="F20" s="44" t="s">
        <v>1049</v>
      </c>
      <c r="G20" s="41" t="s">
        <v>353</v>
      </c>
      <c r="H20" s="109" t="s">
        <v>857</v>
      </c>
      <c r="I20" s="109" t="s">
        <v>1045</v>
      </c>
      <c r="J20" s="41" t="s">
        <v>1208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1995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61</v>
      </c>
      <c r="W20" s="54">
        <v>8</v>
      </c>
      <c r="X20" s="54">
        <v>0.05</v>
      </c>
      <c r="Y20" s="54">
        <v>36</v>
      </c>
      <c r="Z20" s="54">
        <v>8</v>
      </c>
      <c r="AA20" s="54">
        <v>0.05</v>
      </c>
      <c r="AB20" s="99"/>
      <c r="AC20" s="99"/>
      <c r="AD20" s="49"/>
      <c r="AE20" s="99"/>
      <c r="AF20" s="99"/>
      <c r="AG20" s="49"/>
      <c r="AH20" s="54" t="s">
        <v>124</v>
      </c>
      <c r="AI20" s="52">
        <v>62.2</v>
      </c>
      <c r="AJ20" s="54" t="s">
        <v>138</v>
      </c>
      <c r="AK20" s="54" t="s">
        <v>108</v>
      </c>
      <c r="AL20" s="54">
        <f t="shared" si="1"/>
        <v>1995</v>
      </c>
      <c r="AM20" s="54" t="s">
        <v>707</v>
      </c>
      <c r="AN20" s="54">
        <v>2</v>
      </c>
      <c r="AO20" s="44" t="s">
        <v>110</v>
      </c>
    </row>
    <row r="21" spans="1:41" s="103" customFormat="1" x14ac:dyDescent="0.3">
      <c r="A21" s="104" t="s">
        <v>899</v>
      </c>
      <c r="B21" s="44" t="s">
        <v>1204</v>
      </c>
      <c r="C21" s="44" t="s">
        <v>855</v>
      </c>
      <c r="D21" s="47">
        <v>2</v>
      </c>
      <c r="E21" s="47" t="s">
        <v>96</v>
      </c>
      <c r="F21" s="44" t="s">
        <v>1050</v>
      </c>
      <c r="G21" s="41" t="s">
        <v>353</v>
      </c>
      <c r="H21" s="109" t="s">
        <v>856</v>
      </c>
      <c r="I21" s="109" t="s">
        <v>1047</v>
      </c>
      <c r="J21" s="41" t="s">
        <v>1208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1995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77</v>
      </c>
      <c r="W21" s="54">
        <v>8</v>
      </c>
      <c r="X21" s="54">
        <v>0.22</v>
      </c>
      <c r="Y21" s="54">
        <v>80</v>
      </c>
      <c r="Z21" s="54">
        <v>9</v>
      </c>
      <c r="AA21" s="54">
        <v>0.05</v>
      </c>
      <c r="AB21" s="99"/>
      <c r="AC21" s="99"/>
      <c r="AD21" s="49"/>
      <c r="AE21" s="99"/>
      <c r="AF21" s="99"/>
      <c r="AG21" s="49"/>
      <c r="AH21" s="54" t="s">
        <v>124</v>
      </c>
      <c r="AI21" s="52">
        <v>78.8</v>
      </c>
      <c r="AJ21" s="54" t="s">
        <v>138</v>
      </c>
      <c r="AK21" s="54" t="s">
        <v>108</v>
      </c>
      <c r="AL21" s="54">
        <f t="shared" si="1"/>
        <v>1995</v>
      </c>
      <c r="AM21" s="54" t="s">
        <v>707</v>
      </c>
      <c r="AN21" s="54">
        <v>3</v>
      </c>
      <c r="AO21" s="44" t="s">
        <v>110</v>
      </c>
    </row>
    <row r="22" spans="1:41" s="103" customFormat="1" x14ac:dyDescent="0.3">
      <c r="A22" s="104" t="s">
        <v>899</v>
      </c>
      <c r="B22" s="44" t="s">
        <v>1204</v>
      </c>
      <c r="C22" s="44" t="s">
        <v>855</v>
      </c>
      <c r="D22" s="47">
        <v>2</v>
      </c>
      <c r="E22" s="47" t="s">
        <v>96</v>
      </c>
      <c r="F22" s="44" t="s">
        <v>1050</v>
      </c>
      <c r="G22" s="41" t="s">
        <v>353</v>
      </c>
      <c r="H22" s="109" t="s">
        <v>856</v>
      </c>
      <c r="I22" s="109" t="s">
        <v>1048</v>
      </c>
      <c r="J22" s="41" t="s">
        <v>1208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1995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77</v>
      </c>
      <c r="W22" s="54">
        <v>8</v>
      </c>
      <c r="X22" s="54">
        <v>0.22</v>
      </c>
      <c r="Y22" s="54">
        <v>80</v>
      </c>
      <c r="Z22" s="54">
        <v>9</v>
      </c>
      <c r="AA22" s="54">
        <v>0.05</v>
      </c>
      <c r="AB22" s="99"/>
      <c r="AC22" s="99"/>
      <c r="AD22" s="49"/>
      <c r="AE22" s="99"/>
      <c r="AF22" s="99"/>
      <c r="AG22" s="49"/>
      <c r="AH22" s="54" t="s">
        <v>124</v>
      </c>
      <c r="AI22" s="52">
        <v>78.8</v>
      </c>
      <c r="AJ22" s="54" t="s">
        <v>138</v>
      </c>
      <c r="AK22" s="54" t="s">
        <v>108</v>
      </c>
      <c r="AL22" s="54">
        <f t="shared" si="1"/>
        <v>1995</v>
      </c>
      <c r="AM22" s="54" t="s">
        <v>707</v>
      </c>
      <c r="AN22" s="54">
        <v>3</v>
      </c>
      <c r="AO22" s="44" t="s">
        <v>110</v>
      </c>
    </row>
    <row r="23" spans="1:41" s="103" customFormat="1" x14ac:dyDescent="0.3">
      <c r="A23" s="104" t="s">
        <v>899</v>
      </c>
      <c r="B23" s="44" t="s">
        <v>1204</v>
      </c>
      <c r="C23" s="44" t="s">
        <v>855</v>
      </c>
      <c r="D23" s="47">
        <v>2</v>
      </c>
      <c r="E23" s="47" t="s">
        <v>96</v>
      </c>
      <c r="F23" s="44" t="s">
        <v>1050</v>
      </c>
      <c r="G23" s="41" t="s">
        <v>353</v>
      </c>
      <c r="H23" s="109" t="s">
        <v>857</v>
      </c>
      <c r="I23" s="109" t="s">
        <v>1047</v>
      </c>
      <c r="J23" s="41" t="s">
        <v>1208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1995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77</v>
      </c>
      <c r="W23" s="54">
        <v>8</v>
      </c>
      <c r="X23" s="54">
        <v>0.22</v>
      </c>
      <c r="Y23" s="54">
        <v>80</v>
      </c>
      <c r="Z23" s="54">
        <v>9</v>
      </c>
      <c r="AA23" s="54">
        <v>0.05</v>
      </c>
      <c r="AB23" s="99"/>
      <c r="AC23" s="99"/>
      <c r="AD23" s="49"/>
      <c r="AE23" s="99"/>
      <c r="AF23" s="99"/>
      <c r="AG23" s="49"/>
      <c r="AH23" s="54" t="s">
        <v>124</v>
      </c>
      <c r="AI23" s="52">
        <v>78.8</v>
      </c>
      <c r="AJ23" s="54" t="s">
        <v>138</v>
      </c>
      <c r="AK23" s="54" t="s">
        <v>108</v>
      </c>
      <c r="AL23" s="54">
        <f t="shared" si="1"/>
        <v>1995</v>
      </c>
      <c r="AM23" s="54" t="s">
        <v>707</v>
      </c>
      <c r="AN23" s="54">
        <v>3</v>
      </c>
      <c r="AO23" s="44" t="s">
        <v>110</v>
      </c>
    </row>
    <row r="24" spans="1:41" s="103" customFormat="1" x14ac:dyDescent="0.3">
      <c r="A24" s="104" t="s">
        <v>899</v>
      </c>
      <c r="B24" s="44" t="s">
        <v>1204</v>
      </c>
      <c r="C24" s="44" t="s">
        <v>855</v>
      </c>
      <c r="D24" s="47">
        <v>2</v>
      </c>
      <c r="E24" s="47" t="s">
        <v>96</v>
      </c>
      <c r="F24" s="44" t="s">
        <v>1050</v>
      </c>
      <c r="G24" s="41" t="s">
        <v>353</v>
      </c>
      <c r="H24" s="109" t="s">
        <v>857</v>
      </c>
      <c r="I24" s="109" t="s">
        <v>1048</v>
      </c>
      <c r="J24" s="41" t="s">
        <v>1208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1995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77</v>
      </c>
      <c r="W24" s="54">
        <v>8</v>
      </c>
      <c r="X24" s="54">
        <v>0.22</v>
      </c>
      <c r="Y24" s="54">
        <v>80</v>
      </c>
      <c r="Z24" s="54">
        <v>9</v>
      </c>
      <c r="AA24" s="54">
        <v>0.05</v>
      </c>
      <c r="AB24" s="99"/>
      <c r="AC24" s="99"/>
      <c r="AD24" s="49"/>
      <c r="AE24" s="99"/>
      <c r="AF24" s="99"/>
      <c r="AG24" s="49"/>
      <c r="AH24" s="54" t="s">
        <v>124</v>
      </c>
      <c r="AI24" s="52">
        <v>78.8</v>
      </c>
      <c r="AJ24" s="54" t="s">
        <v>138</v>
      </c>
      <c r="AK24" s="54" t="s">
        <v>108</v>
      </c>
      <c r="AL24" s="54">
        <f t="shared" si="1"/>
        <v>1995</v>
      </c>
      <c r="AM24" s="54" t="s">
        <v>707</v>
      </c>
      <c r="AN24" s="54">
        <v>3</v>
      </c>
      <c r="AO24" s="44" t="s">
        <v>110</v>
      </c>
    </row>
    <row r="25" spans="1:41" s="103" customFormat="1" x14ac:dyDescent="0.3">
      <c r="A25" s="104" t="s">
        <v>898</v>
      </c>
      <c r="B25" s="44" t="s">
        <v>1205</v>
      </c>
      <c r="C25" s="44" t="s">
        <v>1209</v>
      </c>
      <c r="D25" s="47">
        <v>2</v>
      </c>
      <c r="E25" s="47" t="s">
        <v>96</v>
      </c>
      <c r="F25" s="41" t="s">
        <v>1444</v>
      </c>
      <c r="G25" s="41" t="s">
        <v>353</v>
      </c>
      <c r="H25" s="109" t="s">
        <v>856</v>
      </c>
      <c r="I25" s="109" t="s">
        <v>1393</v>
      </c>
      <c r="J25" s="41" t="s">
        <v>1208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1995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76</v>
      </c>
      <c r="W25" s="54">
        <v>8</v>
      </c>
      <c r="X25" s="54">
        <v>0.09</v>
      </c>
      <c r="Y25" s="54">
        <v>50</v>
      </c>
      <c r="Z25" s="54">
        <v>8</v>
      </c>
      <c r="AA25" s="54">
        <v>0.04</v>
      </c>
      <c r="AB25" s="99"/>
      <c r="AC25" s="99"/>
      <c r="AD25" s="49"/>
      <c r="AE25" s="99"/>
      <c r="AF25" s="99"/>
      <c r="AG25" s="49"/>
      <c r="AH25" s="54" t="s">
        <v>124</v>
      </c>
      <c r="AI25" s="52">
        <v>62.2</v>
      </c>
      <c r="AJ25" s="54" t="s">
        <v>138</v>
      </c>
      <c r="AK25" s="54" t="s">
        <v>108</v>
      </c>
      <c r="AL25" s="54">
        <f t="shared" si="0"/>
        <v>1995</v>
      </c>
      <c r="AM25" s="54" t="s">
        <v>707</v>
      </c>
      <c r="AN25" s="54">
        <v>3</v>
      </c>
      <c r="AO25" s="44" t="s">
        <v>110</v>
      </c>
    </row>
    <row r="26" spans="1:41" s="103" customFormat="1" x14ac:dyDescent="0.3">
      <c r="A26" s="104" t="s">
        <v>898</v>
      </c>
      <c r="B26" s="44" t="s">
        <v>1205</v>
      </c>
      <c r="C26" s="44" t="s">
        <v>1209</v>
      </c>
      <c r="D26" s="47">
        <v>2</v>
      </c>
      <c r="E26" s="47" t="s">
        <v>96</v>
      </c>
      <c r="F26" s="41" t="s">
        <v>1444</v>
      </c>
      <c r="G26" s="41" t="s">
        <v>353</v>
      </c>
      <c r="H26" s="109" t="s">
        <v>856</v>
      </c>
      <c r="I26" s="109" t="s">
        <v>1394</v>
      </c>
      <c r="J26" s="41" t="s">
        <v>1208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1995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76</v>
      </c>
      <c r="W26" s="54">
        <v>8</v>
      </c>
      <c r="X26" s="54">
        <v>0.09</v>
      </c>
      <c r="Y26" s="54">
        <v>50</v>
      </c>
      <c r="Z26" s="54">
        <v>8</v>
      </c>
      <c r="AA26" s="54">
        <v>0.04</v>
      </c>
      <c r="AB26" s="99"/>
      <c r="AC26" s="99"/>
      <c r="AD26" s="49"/>
      <c r="AE26" s="99"/>
      <c r="AF26" s="99"/>
      <c r="AG26" s="49"/>
      <c r="AH26" s="54" t="s">
        <v>124</v>
      </c>
      <c r="AI26" s="52">
        <v>62.2</v>
      </c>
      <c r="AJ26" s="54" t="s">
        <v>138</v>
      </c>
      <c r="AK26" s="54" t="s">
        <v>108</v>
      </c>
      <c r="AL26" s="54">
        <f t="shared" si="0"/>
        <v>1995</v>
      </c>
      <c r="AM26" s="54" t="s">
        <v>707</v>
      </c>
      <c r="AN26" s="54">
        <v>3</v>
      </c>
      <c r="AO26" s="44" t="s">
        <v>110</v>
      </c>
    </row>
    <row r="27" spans="1:41" s="103" customFormat="1" x14ac:dyDescent="0.3">
      <c r="A27" s="104" t="s">
        <v>899</v>
      </c>
      <c r="B27" s="44" t="s">
        <v>1206</v>
      </c>
      <c r="C27" s="44" t="s">
        <v>1210</v>
      </c>
      <c r="D27" s="47">
        <v>2</v>
      </c>
      <c r="E27" s="47" t="s">
        <v>96</v>
      </c>
      <c r="F27" s="41" t="s">
        <v>1443</v>
      </c>
      <c r="G27" s="41" t="s">
        <v>353</v>
      </c>
      <c r="H27" s="109" t="s">
        <v>856</v>
      </c>
      <c r="I27" s="109" t="s">
        <v>1395</v>
      </c>
      <c r="J27" s="41" t="s">
        <v>1208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1995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77</v>
      </c>
      <c r="W27" s="54">
        <v>8</v>
      </c>
      <c r="X27" s="54">
        <v>0.22</v>
      </c>
      <c r="Y27" s="54">
        <v>80</v>
      </c>
      <c r="Z27" s="54">
        <v>9</v>
      </c>
      <c r="AA27" s="54">
        <v>0.05</v>
      </c>
      <c r="AB27" s="99"/>
      <c r="AC27" s="99"/>
      <c r="AD27" s="49"/>
      <c r="AE27" s="99"/>
      <c r="AF27" s="99"/>
      <c r="AG27" s="49"/>
      <c r="AH27" s="54" t="s">
        <v>124</v>
      </c>
      <c r="AI27" s="52">
        <v>78.8</v>
      </c>
      <c r="AJ27" s="54" t="s">
        <v>138</v>
      </c>
      <c r="AK27" s="54" t="s">
        <v>108</v>
      </c>
      <c r="AL27" s="54">
        <f t="shared" si="0"/>
        <v>1995</v>
      </c>
      <c r="AM27" s="54" t="s">
        <v>707</v>
      </c>
      <c r="AN27" s="54">
        <v>3</v>
      </c>
      <c r="AO27" s="44" t="s">
        <v>110</v>
      </c>
    </row>
    <row r="28" spans="1:41" s="103" customFormat="1" x14ac:dyDescent="0.3">
      <c r="A28" s="104" t="s">
        <v>899</v>
      </c>
      <c r="B28" s="44" t="s">
        <v>1206</v>
      </c>
      <c r="C28" s="44" t="s">
        <v>1210</v>
      </c>
      <c r="D28" s="47">
        <v>2</v>
      </c>
      <c r="E28" s="47" t="s">
        <v>96</v>
      </c>
      <c r="F28" s="41" t="s">
        <v>1443</v>
      </c>
      <c r="G28" s="41" t="s">
        <v>353</v>
      </c>
      <c r="H28" s="109" t="s">
        <v>856</v>
      </c>
      <c r="I28" s="109" t="s">
        <v>1396</v>
      </c>
      <c r="J28" s="41" t="s">
        <v>1208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1995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77</v>
      </c>
      <c r="W28" s="54">
        <v>8</v>
      </c>
      <c r="X28" s="54">
        <v>0.22</v>
      </c>
      <c r="Y28" s="54">
        <v>80</v>
      </c>
      <c r="Z28" s="54">
        <v>9</v>
      </c>
      <c r="AA28" s="54">
        <v>0.05</v>
      </c>
      <c r="AB28" s="99"/>
      <c r="AC28" s="99"/>
      <c r="AD28" s="49"/>
      <c r="AE28" s="99"/>
      <c r="AF28" s="99"/>
      <c r="AG28" s="49"/>
      <c r="AH28" s="54" t="s">
        <v>124</v>
      </c>
      <c r="AI28" s="52">
        <v>78.8</v>
      </c>
      <c r="AJ28" s="54" t="s">
        <v>138</v>
      </c>
      <c r="AK28" s="54" t="s">
        <v>108</v>
      </c>
      <c r="AL28" s="54">
        <f t="shared" si="0"/>
        <v>1995</v>
      </c>
      <c r="AM28" s="54" t="s">
        <v>707</v>
      </c>
      <c r="AN28" s="54">
        <v>3</v>
      </c>
      <c r="AO28" s="44" t="s">
        <v>110</v>
      </c>
    </row>
    <row r="35" spans="5:5" x14ac:dyDescent="0.3">
      <c r="E35" s="93"/>
    </row>
    <row r="36" spans="5:5" x14ac:dyDescent="0.3">
      <c r="E36" s="90"/>
    </row>
    <row r="37" spans="5:5" x14ac:dyDescent="0.3">
      <c r="E37" s="90"/>
    </row>
    <row r="38" spans="5:5" x14ac:dyDescent="0.3">
      <c r="E38" s="93"/>
    </row>
  </sheetData>
  <autoFilter ref="A12:A16" xr:uid="{00000000-0009-0000-0000-00000A000000}"/>
  <mergeCells count="17">
    <mergeCell ref="F2:J3"/>
    <mergeCell ref="K7:U7"/>
    <mergeCell ref="V7:AG7"/>
    <mergeCell ref="G8:G11"/>
    <mergeCell ref="H8:H11"/>
    <mergeCell ref="I8:I11"/>
    <mergeCell ref="J8:J11"/>
    <mergeCell ref="V8:AA8"/>
    <mergeCell ref="B7:J7"/>
    <mergeCell ref="AH7:AN7"/>
    <mergeCell ref="A8:A11"/>
    <mergeCell ref="C8:C11"/>
    <mergeCell ref="D8:D11"/>
    <mergeCell ref="E8:E11"/>
    <mergeCell ref="F8:F11"/>
    <mergeCell ref="AB8:AG8"/>
    <mergeCell ref="B8:B11"/>
  </mergeCells>
  <pageMargins left="0.22" right="0.2" top="0.85" bottom="0.74803149606299213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F2E1-C960-4780-898A-F59BB18C0B84}">
  <sheetPr>
    <pageSetUpPr fitToPage="1"/>
  </sheetPr>
  <dimension ref="A2:AO114"/>
  <sheetViews>
    <sheetView showGridLines="0" zoomScaleNormal="100" workbookViewId="0"/>
  </sheetViews>
  <sheetFormatPr baseColWidth="10" defaultColWidth="11.5546875" defaultRowHeight="14.4" x14ac:dyDescent="0.3"/>
  <cols>
    <col min="1" max="1" width="29" style="57" bestFit="1" customWidth="1"/>
    <col min="2" max="2" width="24.664062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14.441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8.33203125" style="57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82" t="s">
        <v>144</v>
      </c>
      <c r="G2" s="182"/>
      <c r="H2" s="182"/>
      <c r="I2" s="182"/>
      <c r="J2" s="182"/>
    </row>
    <row r="3" spans="1:41" x14ac:dyDescent="0.3">
      <c r="F3" s="182"/>
      <c r="G3" s="182"/>
      <c r="H3" s="182"/>
      <c r="I3" s="182"/>
      <c r="J3" s="182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61" t="s">
        <v>22</v>
      </c>
    </row>
    <row r="8" spans="1:41" s="62" customFormat="1" ht="14.4" customHeight="1" x14ac:dyDescent="0.3">
      <c r="A8" s="173"/>
      <c r="B8" s="173" t="s">
        <v>1191</v>
      </c>
      <c r="C8" s="173" t="s">
        <v>145</v>
      </c>
      <c r="D8" s="173" t="s">
        <v>146</v>
      </c>
      <c r="E8" s="173" t="s">
        <v>147</v>
      </c>
      <c r="F8" s="173" t="s">
        <v>42</v>
      </c>
      <c r="G8" s="173" t="s">
        <v>43</v>
      </c>
      <c r="H8" s="173" t="s">
        <v>91</v>
      </c>
      <c r="I8" s="173" t="s">
        <v>0</v>
      </c>
      <c r="J8" s="173" t="s">
        <v>44</v>
      </c>
      <c r="K8" s="166" t="s">
        <v>4</v>
      </c>
      <c r="L8" s="63" t="s">
        <v>5</v>
      </c>
      <c r="M8" s="166" t="s">
        <v>6</v>
      </c>
      <c r="N8" s="63" t="s">
        <v>7</v>
      </c>
      <c r="O8" s="166" t="s">
        <v>8</v>
      </c>
      <c r="P8" s="63" t="s">
        <v>9</v>
      </c>
      <c r="Q8" s="166" t="s">
        <v>10</v>
      </c>
      <c r="R8" s="63" t="s">
        <v>11</v>
      </c>
      <c r="S8" s="166" t="s">
        <v>12</v>
      </c>
      <c r="T8" s="63" t="s">
        <v>13</v>
      </c>
      <c r="U8" s="63" t="s">
        <v>14</v>
      </c>
      <c r="V8" s="179" t="s">
        <v>148</v>
      </c>
      <c r="W8" s="180"/>
      <c r="X8" s="180"/>
      <c r="Y8" s="180"/>
      <c r="Z8" s="180"/>
      <c r="AA8" s="181"/>
      <c r="AB8" s="179" t="s">
        <v>149</v>
      </c>
      <c r="AC8" s="180"/>
      <c r="AD8" s="180"/>
      <c r="AE8" s="180"/>
      <c r="AF8" s="180"/>
      <c r="AG8" s="181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74"/>
      <c r="B9" s="174"/>
      <c r="C9" s="174"/>
      <c r="D9" s="174"/>
      <c r="E9" s="174" t="s">
        <v>89</v>
      </c>
      <c r="F9" s="174"/>
      <c r="G9" s="174"/>
      <c r="H9" s="174"/>
      <c r="I9" s="174"/>
      <c r="J9" s="174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74"/>
      <c r="B10" s="174"/>
      <c r="C10" s="174"/>
      <c r="D10" s="174"/>
      <c r="E10" s="174" t="s">
        <v>88</v>
      </c>
      <c r="F10" s="174"/>
      <c r="G10" s="174"/>
      <c r="H10" s="174"/>
      <c r="I10" s="174"/>
      <c r="J10" s="174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65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5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1408</v>
      </c>
      <c r="B13" s="44" t="s">
        <v>1407</v>
      </c>
      <c r="C13" s="44" t="s">
        <v>1325</v>
      </c>
      <c r="D13" s="47">
        <v>2</v>
      </c>
      <c r="E13" s="47" t="s">
        <v>96</v>
      </c>
      <c r="F13" s="44" t="s">
        <v>1473</v>
      </c>
      <c r="G13" s="41" t="s">
        <v>1156</v>
      </c>
      <c r="H13" s="109" t="s">
        <v>1531</v>
      </c>
      <c r="I13" s="109" t="s">
        <v>1476</v>
      </c>
      <c r="J13" s="41" t="s">
        <v>1155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1995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110">
        <v>98</v>
      </c>
      <c r="W13" s="106">
        <v>0.3</v>
      </c>
      <c r="X13" s="106">
        <v>0.31</v>
      </c>
      <c r="Y13" s="106">
        <v>157</v>
      </c>
      <c r="Z13" s="106">
        <v>3</v>
      </c>
      <c r="AA13" s="106">
        <v>0.79</v>
      </c>
      <c r="AB13" s="99"/>
      <c r="AC13" s="99"/>
      <c r="AD13" s="49"/>
      <c r="AE13" s="99"/>
      <c r="AF13" s="99"/>
      <c r="AG13" s="49"/>
      <c r="AH13" s="54" t="s">
        <v>124</v>
      </c>
      <c r="AI13" s="52">
        <v>58.25</v>
      </c>
      <c r="AJ13" s="54" t="s">
        <v>128</v>
      </c>
      <c r="AK13" s="54" t="s">
        <v>108</v>
      </c>
      <c r="AL13" s="54">
        <f t="shared" ref="AL13:AL22" si="0">P13</f>
        <v>1995</v>
      </c>
      <c r="AM13" s="54" t="s">
        <v>707</v>
      </c>
      <c r="AN13" s="54">
        <v>1</v>
      </c>
      <c r="AO13" s="44" t="s">
        <v>110</v>
      </c>
    </row>
    <row r="14" spans="1:41" s="103" customFormat="1" x14ac:dyDescent="0.3">
      <c r="A14" s="104" t="s">
        <v>1408</v>
      </c>
      <c r="B14" s="44" t="s">
        <v>1407</v>
      </c>
      <c r="C14" s="44" t="s">
        <v>1325</v>
      </c>
      <c r="D14" s="47">
        <v>2</v>
      </c>
      <c r="E14" s="47" t="s">
        <v>96</v>
      </c>
      <c r="F14" s="44" t="s">
        <v>1473</v>
      </c>
      <c r="G14" s="41" t="s">
        <v>1156</v>
      </c>
      <c r="H14" s="109" t="s">
        <v>1531</v>
      </c>
      <c r="I14" s="109" t="s">
        <v>1477</v>
      </c>
      <c r="J14" s="41" t="s">
        <v>1155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1995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110">
        <v>98</v>
      </c>
      <c r="W14" s="106">
        <v>0.3</v>
      </c>
      <c r="X14" s="106">
        <v>0.31</v>
      </c>
      <c r="Y14" s="106">
        <v>157</v>
      </c>
      <c r="Z14" s="106">
        <v>3</v>
      </c>
      <c r="AA14" s="106">
        <v>0.79</v>
      </c>
      <c r="AB14" s="99"/>
      <c r="AC14" s="99"/>
      <c r="AD14" s="49"/>
      <c r="AE14" s="99"/>
      <c r="AF14" s="99"/>
      <c r="AG14" s="49"/>
      <c r="AH14" s="54" t="s">
        <v>124</v>
      </c>
      <c r="AI14" s="52">
        <v>58.25</v>
      </c>
      <c r="AJ14" s="54" t="s">
        <v>128</v>
      </c>
      <c r="AK14" s="54" t="s">
        <v>108</v>
      </c>
      <c r="AL14" s="54">
        <f t="shared" si="0"/>
        <v>1995</v>
      </c>
      <c r="AM14" s="54" t="s">
        <v>707</v>
      </c>
      <c r="AN14" s="54">
        <v>1</v>
      </c>
      <c r="AO14" s="44" t="s">
        <v>110</v>
      </c>
    </row>
    <row r="15" spans="1:41" s="103" customFormat="1" x14ac:dyDescent="0.3">
      <c r="A15" s="104" t="s">
        <v>1408</v>
      </c>
      <c r="B15" s="44" t="s">
        <v>1407</v>
      </c>
      <c r="C15" s="44" t="s">
        <v>1325</v>
      </c>
      <c r="D15" s="47">
        <v>2</v>
      </c>
      <c r="E15" s="47" t="s">
        <v>96</v>
      </c>
      <c r="F15" s="44" t="s">
        <v>1473</v>
      </c>
      <c r="G15" s="41" t="s">
        <v>1156</v>
      </c>
      <c r="H15" s="109" t="s">
        <v>1531</v>
      </c>
      <c r="I15" s="109" t="s">
        <v>1478</v>
      </c>
      <c r="J15" s="41" t="s">
        <v>1155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1995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110">
        <v>98</v>
      </c>
      <c r="W15" s="106">
        <v>0.3</v>
      </c>
      <c r="X15" s="106">
        <v>0.31</v>
      </c>
      <c r="Y15" s="106">
        <v>157</v>
      </c>
      <c r="Z15" s="106">
        <v>3</v>
      </c>
      <c r="AA15" s="106">
        <v>0.79</v>
      </c>
      <c r="AB15" s="99"/>
      <c r="AC15" s="99"/>
      <c r="AD15" s="49"/>
      <c r="AE15" s="99"/>
      <c r="AF15" s="99"/>
      <c r="AG15" s="49"/>
      <c r="AH15" s="54" t="s">
        <v>124</v>
      </c>
      <c r="AI15" s="52">
        <v>58.25</v>
      </c>
      <c r="AJ15" s="54" t="s">
        <v>128</v>
      </c>
      <c r="AK15" s="54" t="s">
        <v>108</v>
      </c>
      <c r="AL15" s="54">
        <f t="shared" si="0"/>
        <v>1995</v>
      </c>
      <c r="AM15" s="54" t="s">
        <v>707</v>
      </c>
      <c r="AN15" s="54">
        <v>1</v>
      </c>
      <c r="AO15" s="44" t="s">
        <v>110</v>
      </c>
    </row>
    <row r="16" spans="1:41" s="103" customFormat="1" x14ac:dyDescent="0.3">
      <c r="A16" s="104" t="s">
        <v>1408</v>
      </c>
      <c r="B16" s="44" t="s">
        <v>1407</v>
      </c>
      <c r="C16" s="44" t="s">
        <v>1325</v>
      </c>
      <c r="D16" s="47">
        <v>2</v>
      </c>
      <c r="E16" s="47" t="s">
        <v>96</v>
      </c>
      <c r="F16" s="44" t="s">
        <v>1473</v>
      </c>
      <c r="G16" s="41" t="s">
        <v>1156</v>
      </c>
      <c r="H16" s="109" t="s">
        <v>1531</v>
      </c>
      <c r="I16" s="109" t="s">
        <v>1479</v>
      </c>
      <c r="J16" s="41" t="s">
        <v>1155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1995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110">
        <v>98</v>
      </c>
      <c r="W16" s="106">
        <v>0.3</v>
      </c>
      <c r="X16" s="106">
        <v>0.31</v>
      </c>
      <c r="Y16" s="106">
        <v>157</v>
      </c>
      <c r="Z16" s="106">
        <v>3</v>
      </c>
      <c r="AA16" s="106">
        <v>0.79</v>
      </c>
      <c r="AB16" s="99"/>
      <c r="AC16" s="99"/>
      <c r="AD16" s="49"/>
      <c r="AE16" s="99"/>
      <c r="AF16" s="99"/>
      <c r="AG16" s="49"/>
      <c r="AH16" s="54" t="s">
        <v>124</v>
      </c>
      <c r="AI16" s="52">
        <v>58.25</v>
      </c>
      <c r="AJ16" s="54" t="s">
        <v>128</v>
      </c>
      <c r="AK16" s="54" t="s">
        <v>108</v>
      </c>
      <c r="AL16" s="54">
        <f t="shared" si="0"/>
        <v>1995</v>
      </c>
      <c r="AM16" s="54" t="s">
        <v>707</v>
      </c>
      <c r="AN16" s="54">
        <v>1</v>
      </c>
      <c r="AO16" s="44" t="s">
        <v>110</v>
      </c>
    </row>
    <row r="17" spans="1:41" s="103" customFormat="1" x14ac:dyDescent="0.3">
      <c r="A17" s="104" t="s">
        <v>1408</v>
      </c>
      <c r="B17" s="44" t="s">
        <v>1407</v>
      </c>
      <c r="C17" s="44" t="s">
        <v>1325</v>
      </c>
      <c r="D17" s="47">
        <v>2</v>
      </c>
      <c r="E17" s="47" t="s">
        <v>96</v>
      </c>
      <c r="F17" s="44" t="s">
        <v>1473</v>
      </c>
      <c r="G17" s="41" t="s">
        <v>1156</v>
      </c>
      <c r="H17" s="109" t="s">
        <v>1531</v>
      </c>
      <c r="I17" s="109" t="s">
        <v>1480</v>
      </c>
      <c r="J17" s="41" t="s">
        <v>1155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1995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110">
        <v>98</v>
      </c>
      <c r="W17" s="106">
        <v>0.3</v>
      </c>
      <c r="X17" s="106">
        <v>0.31</v>
      </c>
      <c r="Y17" s="106">
        <v>157</v>
      </c>
      <c r="Z17" s="106">
        <v>3</v>
      </c>
      <c r="AA17" s="106">
        <v>0.79</v>
      </c>
      <c r="AB17" s="99"/>
      <c r="AC17" s="99"/>
      <c r="AD17" s="49"/>
      <c r="AE17" s="99"/>
      <c r="AF17" s="99"/>
      <c r="AG17" s="49"/>
      <c r="AH17" s="54" t="s">
        <v>124</v>
      </c>
      <c r="AI17" s="52">
        <v>58.25</v>
      </c>
      <c r="AJ17" s="54" t="s">
        <v>128</v>
      </c>
      <c r="AK17" s="54" t="s">
        <v>108</v>
      </c>
      <c r="AL17" s="54">
        <f t="shared" si="0"/>
        <v>1995</v>
      </c>
      <c r="AM17" s="54" t="s">
        <v>707</v>
      </c>
      <c r="AN17" s="54">
        <v>1</v>
      </c>
      <c r="AO17" s="44" t="s">
        <v>110</v>
      </c>
    </row>
    <row r="18" spans="1:41" s="103" customFormat="1" x14ac:dyDescent="0.3">
      <c r="A18" s="104" t="s">
        <v>1408</v>
      </c>
      <c r="B18" s="44" t="s">
        <v>1407</v>
      </c>
      <c r="C18" s="44" t="s">
        <v>1325</v>
      </c>
      <c r="D18" s="47">
        <v>2</v>
      </c>
      <c r="E18" s="47" t="s">
        <v>96</v>
      </c>
      <c r="F18" s="44" t="s">
        <v>1473</v>
      </c>
      <c r="G18" s="41" t="s">
        <v>1156</v>
      </c>
      <c r="H18" s="109" t="s">
        <v>1531</v>
      </c>
      <c r="I18" s="109" t="s">
        <v>1481</v>
      </c>
      <c r="J18" s="41" t="s">
        <v>1155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1995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110">
        <v>98</v>
      </c>
      <c r="W18" s="106">
        <v>0.3</v>
      </c>
      <c r="X18" s="106">
        <v>0.31</v>
      </c>
      <c r="Y18" s="106">
        <v>157</v>
      </c>
      <c r="Z18" s="106">
        <v>3</v>
      </c>
      <c r="AA18" s="106">
        <v>0.79</v>
      </c>
      <c r="AB18" s="99"/>
      <c r="AC18" s="99"/>
      <c r="AD18" s="49"/>
      <c r="AE18" s="99"/>
      <c r="AF18" s="99"/>
      <c r="AG18" s="49"/>
      <c r="AH18" s="54" t="s">
        <v>124</v>
      </c>
      <c r="AI18" s="52">
        <v>58.25</v>
      </c>
      <c r="AJ18" s="54" t="s">
        <v>128</v>
      </c>
      <c r="AK18" s="54" t="s">
        <v>108</v>
      </c>
      <c r="AL18" s="54">
        <f t="shared" si="0"/>
        <v>1995</v>
      </c>
      <c r="AM18" s="54" t="s">
        <v>707</v>
      </c>
      <c r="AN18" s="54">
        <v>1</v>
      </c>
      <c r="AO18" s="44" t="s">
        <v>110</v>
      </c>
    </row>
    <row r="19" spans="1:41" s="103" customFormat="1" x14ac:dyDescent="0.3">
      <c r="A19" s="104" t="s">
        <v>1408</v>
      </c>
      <c r="B19" s="44" t="s">
        <v>1407</v>
      </c>
      <c r="C19" s="44" t="s">
        <v>1325</v>
      </c>
      <c r="D19" s="47">
        <v>2</v>
      </c>
      <c r="E19" s="47" t="s">
        <v>96</v>
      </c>
      <c r="F19" s="44" t="s">
        <v>1473</v>
      </c>
      <c r="G19" s="41" t="s">
        <v>1156</v>
      </c>
      <c r="H19" s="109" t="s">
        <v>1531</v>
      </c>
      <c r="I19" s="109" t="s">
        <v>1482</v>
      </c>
      <c r="J19" s="41" t="s">
        <v>1155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1995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110">
        <v>98</v>
      </c>
      <c r="W19" s="106">
        <v>0.3</v>
      </c>
      <c r="X19" s="106">
        <v>0.31</v>
      </c>
      <c r="Y19" s="106">
        <v>157</v>
      </c>
      <c r="Z19" s="106">
        <v>3</v>
      </c>
      <c r="AA19" s="106">
        <v>0.79</v>
      </c>
      <c r="AB19" s="99"/>
      <c r="AC19" s="99"/>
      <c r="AD19" s="49"/>
      <c r="AE19" s="99"/>
      <c r="AF19" s="99"/>
      <c r="AG19" s="49"/>
      <c r="AH19" s="54" t="s">
        <v>124</v>
      </c>
      <c r="AI19" s="52">
        <v>58.25</v>
      </c>
      <c r="AJ19" s="54" t="s">
        <v>128</v>
      </c>
      <c r="AK19" s="54" t="s">
        <v>108</v>
      </c>
      <c r="AL19" s="54">
        <f t="shared" si="0"/>
        <v>1995</v>
      </c>
      <c r="AM19" s="54" t="s">
        <v>707</v>
      </c>
      <c r="AN19" s="54">
        <v>1</v>
      </c>
      <c r="AO19" s="44" t="s">
        <v>110</v>
      </c>
    </row>
    <row r="20" spans="1:41" s="103" customFormat="1" x14ac:dyDescent="0.3">
      <c r="A20" s="104" t="s">
        <v>1408</v>
      </c>
      <c r="B20" s="44" t="s">
        <v>1407</v>
      </c>
      <c r="C20" s="44" t="s">
        <v>1325</v>
      </c>
      <c r="D20" s="47">
        <v>2</v>
      </c>
      <c r="E20" s="47" t="s">
        <v>96</v>
      </c>
      <c r="F20" s="44" t="s">
        <v>1473</v>
      </c>
      <c r="G20" s="41" t="s">
        <v>1156</v>
      </c>
      <c r="H20" s="109" t="s">
        <v>1531</v>
      </c>
      <c r="I20" s="109" t="s">
        <v>1483</v>
      </c>
      <c r="J20" s="41" t="s">
        <v>1155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1995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110">
        <v>98</v>
      </c>
      <c r="W20" s="106">
        <v>0.3</v>
      </c>
      <c r="X20" s="106">
        <v>0.31</v>
      </c>
      <c r="Y20" s="106">
        <v>157</v>
      </c>
      <c r="Z20" s="106">
        <v>3</v>
      </c>
      <c r="AA20" s="106">
        <v>0.79</v>
      </c>
      <c r="AB20" s="99"/>
      <c r="AC20" s="99"/>
      <c r="AD20" s="49"/>
      <c r="AE20" s="99"/>
      <c r="AF20" s="99"/>
      <c r="AG20" s="49"/>
      <c r="AH20" s="54" t="s">
        <v>124</v>
      </c>
      <c r="AI20" s="52">
        <v>58.25</v>
      </c>
      <c r="AJ20" s="54" t="s">
        <v>128</v>
      </c>
      <c r="AK20" s="54" t="s">
        <v>108</v>
      </c>
      <c r="AL20" s="54">
        <f t="shared" si="0"/>
        <v>1995</v>
      </c>
      <c r="AM20" s="54" t="s">
        <v>707</v>
      </c>
      <c r="AN20" s="54">
        <v>1</v>
      </c>
      <c r="AO20" s="44" t="s">
        <v>110</v>
      </c>
    </row>
    <row r="21" spans="1:41" s="103" customFormat="1" x14ac:dyDescent="0.3">
      <c r="A21" s="104" t="s">
        <v>1408</v>
      </c>
      <c r="B21" s="44" t="s">
        <v>1407</v>
      </c>
      <c r="C21" s="44" t="s">
        <v>1325</v>
      </c>
      <c r="D21" s="47">
        <v>2</v>
      </c>
      <c r="E21" s="47" t="s">
        <v>96</v>
      </c>
      <c r="F21" s="44" t="s">
        <v>1473</v>
      </c>
      <c r="G21" s="41" t="s">
        <v>1156</v>
      </c>
      <c r="H21" s="109" t="s">
        <v>1532</v>
      </c>
      <c r="I21" s="109" t="s">
        <v>1484</v>
      </c>
      <c r="J21" s="41" t="s">
        <v>1155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1995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110">
        <v>98</v>
      </c>
      <c r="W21" s="106">
        <v>0.3</v>
      </c>
      <c r="X21" s="106">
        <v>0.31</v>
      </c>
      <c r="Y21" s="106">
        <v>157</v>
      </c>
      <c r="Z21" s="106">
        <v>3</v>
      </c>
      <c r="AA21" s="106">
        <v>0.79</v>
      </c>
      <c r="AB21" s="99"/>
      <c r="AC21" s="99"/>
      <c r="AD21" s="49"/>
      <c r="AE21" s="99"/>
      <c r="AF21" s="99"/>
      <c r="AG21" s="49"/>
      <c r="AH21" s="54" t="s">
        <v>124</v>
      </c>
      <c r="AI21" s="52">
        <v>58.25</v>
      </c>
      <c r="AJ21" s="54" t="s">
        <v>128</v>
      </c>
      <c r="AK21" s="54" t="s">
        <v>108</v>
      </c>
      <c r="AL21" s="54">
        <f t="shared" si="0"/>
        <v>1995</v>
      </c>
      <c r="AM21" s="54" t="s">
        <v>707</v>
      </c>
      <c r="AN21" s="54">
        <v>1</v>
      </c>
      <c r="AO21" s="44" t="s">
        <v>110</v>
      </c>
    </row>
    <row r="22" spans="1:41" s="103" customFormat="1" x14ac:dyDescent="0.3">
      <c r="A22" s="104" t="s">
        <v>1408</v>
      </c>
      <c r="B22" s="44" t="s">
        <v>1407</v>
      </c>
      <c r="C22" s="44" t="s">
        <v>1325</v>
      </c>
      <c r="D22" s="47">
        <v>2</v>
      </c>
      <c r="E22" s="47" t="s">
        <v>96</v>
      </c>
      <c r="F22" s="44" t="s">
        <v>1473</v>
      </c>
      <c r="G22" s="41" t="s">
        <v>1156</v>
      </c>
      <c r="H22" s="109" t="s">
        <v>1532</v>
      </c>
      <c r="I22" s="109" t="s">
        <v>1485</v>
      </c>
      <c r="J22" s="41" t="s">
        <v>1155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1995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110">
        <v>98</v>
      </c>
      <c r="W22" s="106">
        <v>0.3</v>
      </c>
      <c r="X22" s="106">
        <v>0.31</v>
      </c>
      <c r="Y22" s="106">
        <v>157</v>
      </c>
      <c r="Z22" s="106">
        <v>3</v>
      </c>
      <c r="AA22" s="106">
        <v>0.79</v>
      </c>
      <c r="AB22" s="99"/>
      <c r="AC22" s="99"/>
      <c r="AD22" s="49"/>
      <c r="AE22" s="99"/>
      <c r="AF22" s="99"/>
      <c r="AG22" s="49"/>
      <c r="AH22" s="54" t="s">
        <v>124</v>
      </c>
      <c r="AI22" s="52">
        <v>58.25</v>
      </c>
      <c r="AJ22" s="54" t="s">
        <v>128</v>
      </c>
      <c r="AK22" s="54" t="s">
        <v>108</v>
      </c>
      <c r="AL22" s="54">
        <f t="shared" si="0"/>
        <v>1995</v>
      </c>
      <c r="AM22" s="54" t="s">
        <v>707</v>
      </c>
      <c r="AN22" s="54">
        <v>1</v>
      </c>
      <c r="AO22" s="44" t="s">
        <v>110</v>
      </c>
    </row>
    <row r="23" spans="1:41" s="103" customFormat="1" x14ac:dyDescent="0.3">
      <c r="A23" s="104" t="s">
        <v>1408</v>
      </c>
      <c r="B23" s="44" t="s">
        <v>1407</v>
      </c>
      <c r="C23" s="44" t="s">
        <v>1325</v>
      </c>
      <c r="D23" s="47">
        <v>2</v>
      </c>
      <c r="E23" s="47" t="s">
        <v>96</v>
      </c>
      <c r="F23" s="44" t="s">
        <v>1473</v>
      </c>
      <c r="G23" s="41" t="s">
        <v>1156</v>
      </c>
      <c r="H23" s="109" t="s">
        <v>1532</v>
      </c>
      <c r="I23" s="109" t="s">
        <v>1486</v>
      </c>
      <c r="J23" s="41" t="s">
        <v>1155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1995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110">
        <v>98</v>
      </c>
      <c r="W23" s="106">
        <v>0.3</v>
      </c>
      <c r="X23" s="106">
        <v>0.31</v>
      </c>
      <c r="Y23" s="106">
        <v>157</v>
      </c>
      <c r="Z23" s="106">
        <v>3</v>
      </c>
      <c r="AA23" s="106">
        <v>0.79</v>
      </c>
      <c r="AB23" s="99"/>
      <c r="AC23" s="99"/>
      <c r="AD23" s="49"/>
      <c r="AE23" s="99"/>
      <c r="AF23" s="99"/>
      <c r="AG23" s="49"/>
      <c r="AH23" s="54" t="s">
        <v>124</v>
      </c>
      <c r="AI23" s="52">
        <v>58.25</v>
      </c>
      <c r="AJ23" s="54" t="s">
        <v>128</v>
      </c>
      <c r="AK23" s="54" t="s">
        <v>108</v>
      </c>
      <c r="AL23" s="54">
        <f t="shared" ref="AL23:AL30" si="1">P23</f>
        <v>1995</v>
      </c>
      <c r="AM23" s="54" t="s">
        <v>707</v>
      </c>
      <c r="AN23" s="54">
        <v>1</v>
      </c>
      <c r="AO23" s="44" t="s">
        <v>110</v>
      </c>
    </row>
    <row r="24" spans="1:41" s="103" customFormat="1" x14ac:dyDescent="0.3">
      <c r="A24" s="104" t="s">
        <v>1408</v>
      </c>
      <c r="B24" s="44" t="s">
        <v>1407</v>
      </c>
      <c r="C24" s="44" t="s">
        <v>1325</v>
      </c>
      <c r="D24" s="47">
        <v>2</v>
      </c>
      <c r="E24" s="47" t="s">
        <v>96</v>
      </c>
      <c r="F24" s="44" t="s">
        <v>1473</v>
      </c>
      <c r="G24" s="41" t="s">
        <v>1156</v>
      </c>
      <c r="H24" s="109" t="s">
        <v>1532</v>
      </c>
      <c r="I24" s="109" t="s">
        <v>1487</v>
      </c>
      <c r="J24" s="41" t="s">
        <v>1155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1995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110">
        <v>98</v>
      </c>
      <c r="W24" s="106">
        <v>0.3</v>
      </c>
      <c r="X24" s="106">
        <v>0.31</v>
      </c>
      <c r="Y24" s="106">
        <v>157</v>
      </c>
      <c r="Z24" s="106">
        <v>3</v>
      </c>
      <c r="AA24" s="106">
        <v>0.79</v>
      </c>
      <c r="AB24" s="99"/>
      <c r="AC24" s="99"/>
      <c r="AD24" s="49"/>
      <c r="AE24" s="99"/>
      <c r="AF24" s="99"/>
      <c r="AG24" s="49"/>
      <c r="AH24" s="54" t="s">
        <v>124</v>
      </c>
      <c r="AI24" s="52">
        <v>58.25</v>
      </c>
      <c r="AJ24" s="54" t="s">
        <v>128</v>
      </c>
      <c r="AK24" s="54" t="s">
        <v>108</v>
      </c>
      <c r="AL24" s="54">
        <f t="shared" si="1"/>
        <v>1995</v>
      </c>
      <c r="AM24" s="54" t="s">
        <v>707</v>
      </c>
      <c r="AN24" s="54">
        <v>1</v>
      </c>
      <c r="AO24" s="44" t="s">
        <v>110</v>
      </c>
    </row>
    <row r="25" spans="1:41" s="103" customFormat="1" x14ac:dyDescent="0.3">
      <c r="A25" s="104" t="s">
        <v>1408</v>
      </c>
      <c r="B25" s="44" t="s">
        <v>1407</v>
      </c>
      <c r="C25" s="44" t="s">
        <v>1325</v>
      </c>
      <c r="D25" s="47">
        <v>2</v>
      </c>
      <c r="E25" s="47" t="s">
        <v>96</v>
      </c>
      <c r="F25" s="44" t="s">
        <v>1473</v>
      </c>
      <c r="G25" s="41" t="s">
        <v>1156</v>
      </c>
      <c r="H25" s="109" t="s">
        <v>1532</v>
      </c>
      <c r="I25" s="109" t="s">
        <v>1488</v>
      </c>
      <c r="J25" s="41" t="s">
        <v>1155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1995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110">
        <v>98</v>
      </c>
      <c r="W25" s="106">
        <v>0.3</v>
      </c>
      <c r="X25" s="106">
        <v>0.31</v>
      </c>
      <c r="Y25" s="106">
        <v>157</v>
      </c>
      <c r="Z25" s="106">
        <v>3</v>
      </c>
      <c r="AA25" s="106">
        <v>0.79</v>
      </c>
      <c r="AB25" s="99"/>
      <c r="AC25" s="99"/>
      <c r="AD25" s="49"/>
      <c r="AE25" s="99"/>
      <c r="AF25" s="99"/>
      <c r="AG25" s="49"/>
      <c r="AH25" s="54" t="s">
        <v>124</v>
      </c>
      <c r="AI25" s="52">
        <v>58.25</v>
      </c>
      <c r="AJ25" s="54" t="s">
        <v>128</v>
      </c>
      <c r="AK25" s="54" t="s">
        <v>108</v>
      </c>
      <c r="AL25" s="54">
        <f t="shared" si="1"/>
        <v>1995</v>
      </c>
      <c r="AM25" s="54" t="s">
        <v>707</v>
      </c>
      <c r="AN25" s="54">
        <v>1</v>
      </c>
      <c r="AO25" s="44" t="s">
        <v>110</v>
      </c>
    </row>
    <row r="26" spans="1:41" s="103" customFormat="1" x14ac:dyDescent="0.3">
      <c r="A26" s="104" t="s">
        <v>1408</v>
      </c>
      <c r="B26" s="44" t="s">
        <v>1407</v>
      </c>
      <c r="C26" s="44" t="s">
        <v>1325</v>
      </c>
      <c r="D26" s="47">
        <v>2</v>
      </c>
      <c r="E26" s="47" t="s">
        <v>96</v>
      </c>
      <c r="F26" s="44" t="s">
        <v>1473</v>
      </c>
      <c r="G26" s="41" t="s">
        <v>1156</v>
      </c>
      <c r="H26" s="109" t="s">
        <v>1532</v>
      </c>
      <c r="I26" s="109" t="s">
        <v>1489</v>
      </c>
      <c r="J26" s="41" t="s">
        <v>1155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1995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110">
        <v>98</v>
      </c>
      <c r="W26" s="106">
        <v>0.3</v>
      </c>
      <c r="X26" s="106">
        <v>0.31</v>
      </c>
      <c r="Y26" s="106">
        <v>157</v>
      </c>
      <c r="Z26" s="106">
        <v>3</v>
      </c>
      <c r="AA26" s="106">
        <v>0.79</v>
      </c>
      <c r="AB26" s="99"/>
      <c r="AC26" s="99"/>
      <c r="AD26" s="49"/>
      <c r="AE26" s="99"/>
      <c r="AF26" s="99"/>
      <c r="AG26" s="49"/>
      <c r="AH26" s="54" t="s">
        <v>124</v>
      </c>
      <c r="AI26" s="52">
        <v>58.25</v>
      </c>
      <c r="AJ26" s="54" t="s">
        <v>128</v>
      </c>
      <c r="AK26" s="54" t="s">
        <v>108</v>
      </c>
      <c r="AL26" s="54">
        <f t="shared" si="1"/>
        <v>1995</v>
      </c>
      <c r="AM26" s="54" t="s">
        <v>707</v>
      </c>
      <c r="AN26" s="54">
        <v>1</v>
      </c>
      <c r="AO26" s="44" t="s">
        <v>110</v>
      </c>
    </row>
    <row r="27" spans="1:41" s="103" customFormat="1" x14ac:dyDescent="0.3">
      <c r="A27" s="104" t="s">
        <v>1408</v>
      </c>
      <c r="B27" s="44" t="s">
        <v>1407</v>
      </c>
      <c r="C27" s="44" t="s">
        <v>1325</v>
      </c>
      <c r="D27" s="47">
        <v>2</v>
      </c>
      <c r="E27" s="47" t="s">
        <v>96</v>
      </c>
      <c r="F27" s="44" t="s">
        <v>1473</v>
      </c>
      <c r="G27" s="41" t="s">
        <v>1156</v>
      </c>
      <c r="H27" s="109" t="s">
        <v>1533</v>
      </c>
      <c r="I27" s="109" t="s">
        <v>1476</v>
      </c>
      <c r="J27" s="41" t="s">
        <v>1155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1995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110">
        <v>98</v>
      </c>
      <c r="W27" s="106">
        <v>0.3</v>
      </c>
      <c r="X27" s="106">
        <v>0.31</v>
      </c>
      <c r="Y27" s="106">
        <v>157</v>
      </c>
      <c r="Z27" s="106">
        <v>3</v>
      </c>
      <c r="AA27" s="106">
        <v>0.79</v>
      </c>
      <c r="AB27" s="99"/>
      <c r="AC27" s="99"/>
      <c r="AD27" s="49"/>
      <c r="AE27" s="99"/>
      <c r="AF27" s="99"/>
      <c r="AG27" s="49"/>
      <c r="AH27" s="54" t="s">
        <v>124</v>
      </c>
      <c r="AI27" s="52">
        <v>58.25</v>
      </c>
      <c r="AJ27" s="54" t="s">
        <v>128</v>
      </c>
      <c r="AK27" s="54" t="s">
        <v>108</v>
      </c>
      <c r="AL27" s="54">
        <f t="shared" si="1"/>
        <v>1995</v>
      </c>
      <c r="AM27" s="54" t="s">
        <v>707</v>
      </c>
      <c r="AN27" s="54">
        <v>1</v>
      </c>
      <c r="AO27" s="44" t="s">
        <v>110</v>
      </c>
    </row>
    <row r="28" spans="1:41" s="103" customFormat="1" x14ac:dyDescent="0.3">
      <c r="A28" s="104" t="s">
        <v>1408</v>
      </c>
      <c r="B28" s="44" t="s">
        <v>1407</v>
      </c>
      <c r="C28" s="44" t="s">
        <v>1325</v>
      </c>
      <c r="D28" s="47">
        <v>2</v>
      </c>
      <c r="E28" s="47" t="s">
        <v>96</v>
      </c>
      <c r="F28" s="44" t="s">
        <v>1473</v>
      </c>
      <c r="G28" s="41" t="s">
        <v>1156</v>
      </c>
      <c r="H28" s="109" t="s">
        <v>1533</v>
      </c>
      <c r="I28" s="109" t="s">
        <v>1484</v>
      </c>
      <c r="J28" s="41" t="s">
        <v>1155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1995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110">
        <v>98</v>
      </c>
      <c r="W28" s="106">
        <v>0.3</v>
      </c>
      <c r="X28" s="106">
        <v>0.31</v>
      </c>
      <c r="Y28" s="106">
        <v>157</v>
      </c>
      <c r="Z28" s="106">
        <v>3</v>
      </c>
      <c r="AA28" s="106">
        <v>0.79</v>
      </c>
      <c r="AB28" s="99"/>
      <c r="AC28" s="99"/>
      <c r="AD28" s="49"/>
      <c r="AE28" s="99"/>
      <c r="AF28" s="99"/>
      <c r="AG28" s="49"/>
      <c r="AH28" s="54" t="s">
        <v>124</v>
      </c>
      <c r="AI28" s="52">
        <v>58.25</v>
      </c>
      <c r="AJ28" s="54" t="s">
        <v>128</v>
      </c>
      <c r="AK28" s="54" t="s">
        <v>108</v>
      </c>
      <c r="AL28" s="54">
        <f t="shared" si="1"/>
        <v>1995</v>
      </c>
      <c r="AM28" s="54" t="s">
        <v>707</v>
      </c>
      <c r="AN28" s="54">
        <v>1</v>
      </c>
      <c r="AO28" s="44" t="s">
        <v>110</v>
      </c>
    </row>
    <row r="29" spans="1:41" s="103" customFormat="1" x14ac:dyDescent="0.3">
      <c r="A29" s="104" t="s">
        <v>1408</v>
      </c>
      <c r="B29" s="44" t="s">
        <v>1407</v>
      </c>
      <c r="C29" s="44" t="s">
        <v>1325</v>
      </c>
      <c r="D29" s="47">
        <v>2</v>
      </c>
      <c r="E29" s="47" t="s">
        <v>96</v>
      </c>
      <c r="F29" s="44" t="s">
        <v>1473</v>
      </c>
      <c r="G29" s="41" t="s">
        <v>1156</v>
      </c>
      <c r="H29" s="109" t="s">
        <v>1533</v>
      </c>
      <c r="I29" s="109" t="s">
        <v>1477</v>
      </c>
      <c r="J29" s="41" t="s">
        <v>1155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1995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110">
        <v>98</v>
      </c>
      <c r="W29" s="106">
        <v>0.3</v>
      </c>
      <c r="X29" s="106">
        <v>0.31</v>
      </c>
      <c r="Y29" s="106">
        <v>157</v>
      </c>
      <c r="Z29" s="106">
        <v>3</v>
      </c>
      <c r="AA29" s="106">
        <v>0.79</v>
      </c>
      <c r="AB29" s="99"/>
      <c r="AC29" s="99"/>
      <c r="AD29" s="49"/>
      <c r="AE29" s="99"/>
      <c r="AF29" s="99"/>
      <c r="AG29" s="49"/>
      <c r="AH29" s="54" t="s">
        <v>124</v>
      </c>
      <c r="AI29" s="52">
        <v>58.25</v>
      </c>
      <c r="AJ29" s="54" t="s">
        <v>128</v>
      </c>
      <c r="AK29" s="54" t="s">
        <v>108</v>
      </c>
      <c r="AL29" s="54">
        <f t="shared" si="1"/>
        <v>1995</v>
      </c>
      <c r="AM29" s="54" t="s">
        <v>707</v>
      </c>
      <c r="AN29" s="54">
        <v>1</v>
      </c>
      <c r="AO29" s="44" t="s">
        <v>110</v>
      </c>
    </row>
    <row r="30" spans="1:41" s="103" customFormat="1" x14ac:dyDescent="0.3">
      <c r="A30" s="104" t="s">
        <v>1408</v>
      </c>
      <c r="B30" s="44" t="s">
        <v>1407</v>
      </c>
      <c r="C30" s="44" t="s">
        <v>1325</v>
      </c>
      <c r="D30" s="47">
        <v>2</v>
      </c>
      <c r="E30" s="47" t="s">
        <v>96</v>
      </c>
      <c r="F30" s="44" t="s">
        <v>1473</v>
      </c>
      <c r="G30" s="41" t="s">
        <v>1156</v>
      </c>
      <c r="H30" s="109" t="s">
        <v>1533</v>
      </c>
      <c r="I30" s="109" t="s">
        <v>1485</v>
      </c>
      <c r="J30" s="41" t="s">
        <v>1155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1995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110">
        <v>98</v>
      </c>
      <c r="W30" s="106">
        <v>0.3</v>
      </c>
      <c r="X30" s="106">
        <v>0.31</v>
      </c>
      <c r="Y30" s="106">
        <v>157</v>
      </c>
      <c r="Z30" s="106">
        <v>3</v>
      </c>
      <c r="AA30" s="106">
        <v>0.79</v>
      </c>
      <c r="AB30" s="99"/>
      <c r="AC30" s="99"/>
      <c r="AD30" s="49"/>
      <c r="AE30" s="99"/>
      <c r="AF30" s="99"/>
      <c r="AG30" s="49"/>
      <c r="AH30" s="54" t="s">
        <v>124</v>
      </c>
      <c r="AI30" s="52">
        <v>58.25</v>
      </c>
      <c r="AJ30" s="54" t="s">
        <v>128</v>
      </c>
      <c r="AK30" s="54" t="s">
        <v>108</v>
      </c>
      <c r="AL30" s="54">
        <f t="shared" si="1"/>
        <v>1995</v>
      </c>
      <c r="AM30" s="54" t="s">
        <v>707</v>
      </c>
      <c r="AN30" s="54">
        <v>1</v>
      </c>
      <c r="AO30" s="44" t="s">
        <v>110</v>
      </c>
    </row>
    <row r="31" spans="1:41" s="103" customFormat="1" x14ac:dyDescent="0.3">
      <c r="A31" s="104" t="s">
        <v>1408</v>
      </c>
      <c r="B31" s="44" t="s">
        <v>1407</v>
      </c>
      <c r="C31" s="44" t="s">
        <v>1325</v>
      </c>
      <c r="D31" s="47">
        <v>2</v>
      </c>
      <c r="E31" s="47" t="s">
        <v>96</v>
      </c>
      <c r="F31" s="44" t="s">
        <v>1473</v>
      </c>
      <c r="G31" s="41" t="s">
        <v>1156</v>
      </c>
      <c r="H31" s="109" t="s">
        <v>1533</v>
      </c>
      <c r="I31" s="109" t="s">
        <v>1478</v>
      </c>
      <c r="J31" s="41" t="s">
        <v>1155</v>
      </c>
      <c r="K31" s="54" t="s">
        <v>97</v>
      </c>
      <c r="L31" s="54" t="s">
        <v>124</v>
      </c>
      <c r="M31" s="54" t="s">
        <v>99</v>
      </c>
      <c r="N31" s="54">
        <v>4</v>
      </c>
      <c r="O31" s="54" t="s">
        <v>100</v>
      </c>
      <c r="P31" s="54">
        <v>1995</v>
      </c>
      <c r="Q31" s="54" t="s">
        <v>101</v>
      </c>
      <c r="R31" s="54" t="s">
        <v>102</v>
      </c>
      <c r="S31" s="54" t="s">
        <v>125</v>
      </c>
      <c r="T31" s="54" t="s">
        <v>707</v>
      </c>
      <c r="U31" s="54" t="s">
        <v>127</v>
      </c>
      <c r="V31" s="110">
        <v>98</v>
      </c>
      <c r="W31" s="106">
        <v>0.3</v>
      </c>
      <c r="X31" s="106">
        <v>0.31</v>
      </c>
      <c r="Y31" s="106">
        <v>157</v>
      </c>
      <c r="Z31" s="106">
        <v>3</v>
      </c>
      <c r="AA31" s="106">
        <v>0.79</v>
      </c>
      <c r="AB31" s="99"/>
      <c r="AC31" s="99"/>
      <c r="AD31" s="49"/>
      <c r="AE31" s="99"/>
      <c r="AF31" s="99"/>
      <c r="AG31" s="49"/>
      <c r="AH31" s="54" t="s">
        <v>124</v>
      </c>
      <c r="AI31" s="52">
        <v>58.25</v>
      </c>
      <c r="AJ31" s="54" t="s">
        <v>128</v>
      </c>
      <c r="AK31" s="54" t="s">
        <v>108</v>
      </c>
      <c r="AL31" s="54">
        <f t="shared" ref="AL31:AL34" si="2">P31</f>
        <v>1995</v>
      </c>
      <c r="AM31" s="54" t="s">
        <v>707</v>
      </c>
      <c r="AN31" s="54">
        <v>1</v>
      </c>
      <c r="AO31" s="44" t="s">
        <v>110</v>
      </c>
    </row>
    <row r="32" spans="1:41" s="103" customFormat="1" x14ac:dyDescent="0.3">
      <c r="A32" s="104" t="s">
        <v>1408</v>
      </c>
      <c r="B32" s="44" t="s">
        <v>1407</v>
      </c>
      <c r="C32" s="44" t="s">
        <v>1325</v>
      </c>
      <c r="D32" s="47">
        <v>2</v>
      </c>
      <c r="E32" s="47" t="s">
        <v>96</v>
      </c>
      <c r="F32" s="44" t="s">
        <v>1473</v>
      </c>
      <c r="G32" s="41" t="s">
        <v>1156</v>
      </c>
      <c r="H32" s="109" t="s">
        <v>1533</v>
      </c>
      <c r="I32" s="109" t="s">
        <v>1486</v>
      </c>
      <c r="J32" s="41" t="s">
        <v>1155</v>
      </c>
      <c r="K32" s="54" t="s">
        <v>97</v>
      </c>
      <c r="L32" s="54" t="s">
        <v>124</v>
      </c>
      <c r="M32" s="54" t="s">
        <v>99</v>
      </c>
      <c r="N32" s="54">
        <v>4</v>
      </c>
      <c r="O32" s="54" t="s">
        <v>100</v>
      </c>
      <c r="P32" s="54">
        <v>1995</v>
      </c>
      <c r="Q32" s="54" t="s">
        <v>101</v>
      </c>
      <c r="R32" s="54" t="s">
        <v>102</v>
      </c>
      <c r="S32" s="54" t="s">
        <v>125</v>
      </c>
      <c r="T32" s="54" t="s">
        <v>707</v>
      </c>
      <c r="U32" s="54" t="s">
        <v>127</v>
      </c>
      <c r="V32" s="110">
        <v>98</v>
      </c>
      <c r="W32" s="106">
        <v>0.3</v>
      </c>
      <c r="X32" s="106">
        <v>0.31</v>
      </c>
      <c r="Y32" s="106">
        <v>157</v>
      </c>
      <c r="Z32" s="106">
        <v>3</v>
      </c>
      <c r="AA32" s="106">
        <v>0.79</v>
      </c>
      <c r="AB32" s="99"/>
      <c r="AC32" s="99"/>
      <c r="AD32" s="49"/>
      <c r="AE32" s="99"/>
      <c r="AF32" s="99"/>
      <c r="AG32" s="49"/>
      <c r="AH32" s="54" t="s">
        <v>124</v>
      </c>
      <c r="AI32" s="52">
        <v>58.25</v>
      </c>
      <c r="AJ32" s="54" t="s">
        <v>128</v>
      </c>
      <c r="AK32" s="54" t="s">
        <v>108</v>
      </c>
      <c r="AL32" s="54">
        <f t="shared" si="2"/>
        <v>1995</v>
      </c>
      <c r="AM32" s="54" t="s">
        <v>707</v>
      </c>
      <c r="AN32" s="54">
        <v>1</v>
      </c>
      <c r="AO32" s="44" t="s">
        <v>110</v>
      </c>
    </row>
    <row r="33" spans="1:41" s="103" customFormat="1" x14ac:dyDescent="0.3">
      <c r="A33" s="104" t="s">
        <v>1408</v>
      </c>
      <c r="B33" s="44" t="s">
        <v>1407</v>
      </c>
      <c r="C33" s="44" t="s">
        <v>1325</v>
      </c>
      <c r="D33" s="47">
        <v>2</v>
      </c>
      <c r="E33" s="47" t="s">
        <v>96</v>
      </c>
      <c r="F33" s="44" t="s">
        <v>1473</v>
      </c>
      <c r="G33" s="41" t="s">
        <v>1156</v>
      </c>
      <c r="H33" s="109" t="s">
        <v>1533</v>
      </c>
      <c r="I33" s="109" t="s">
        <v>1479</v>
      </c>
      <c r="J33" s="41" t="s">
        <v>1155</v>
      </c>
      <c r="K33" s="54" t="s">
        <v>97</v>
      </c>
      <c r="L33" s="54" t="s">
        <v>124</v>
      </c>
      <c r="M33" s="54" t="s">
        <v>99</v>
      </c>
      <c r="N33" s="54">
        <v>4</v>
      </c>
      <c r="O33" s="54" t="s">
        <v>100</v>
      </c>
      <c r="P33" s="54">
        <v>1995</v>
      </c>
      <c r="Q33" s="54" t="s">
        <v>101</v>
      </c>
      <c r="R33" s="54" t="s">
        <v>102</v>
      </c>
      <c r="S33" s="54" t="s">
        <v>125</v>
      </c>
      <c r="T33" s="54" t="s">
        <v>707</v>
      </c>
      <c r="U33" s="54" t="s">
        <v>127</v>
      </c>
      <c r="V33" s="110">
        <v>98</v>
      </c>
      <c r="W33" s="106">
        <v>0.3</v>
      </c>
      <c r="X33" s="106">
        <v>0.31</v>
      </c>
      <c r="Y33" s="106">
        <v>157</v>
      </c>
      <c r="Z33" s="106">
        <v>3</v>
      </c>
      <c r="AA33" s="106">
        <v>0.79</v>
      </c>
      <c r="AB33" s="99"/>
      <c r="AC33" s="99"/>
      <c r="AD33" s="49"/>
      <c r="AE33" s="99"/>
      <c r="AF33" s="99"/>
      <c r="AG33" s="49"/>
      <c r="AH33" s="54" t="s">
        <v>124</v>
      </c>
      <c r="AI33" s="52">
        <v>58.25</v>
      </c>
      <c r="AJ33" s="54" t="s">
        <v>128</v>
      </c>
      <c r="AK33" s="54" t="s">
        <v>108</v>
      </c>
      <c r="AL33" s="54">
        <f t="shared" si="2"/>
        <v>1995</v>
      </c>
      <c r="AM33" s="54" t="s">
        <v>707</v>
      </c>
      <c r="AN33" s="54">
        <v>1</v>
      </c>
      <c r="AO33" s="44" t="s">
        <v>110</v>
      </c>
    </row>
    <row r="34" spans="1:41" s="103" customFormat="1" x14ac:dyDescent="0.3">
      <c r="A34" s="104" t="s">
        <v>1408</v>
      </c>
      <c r="B34" s="44" t="s">
        <v>1407</v>
      </c>
      <c r="C34" s="44" t="s">
        <v>1325</v>
      </c>
      <c r="D34" s="47">
        <v>2</v>
      </c>
      <c r="E34" s="47" t="s">
        <v>96</v>
      </c>
      <c r="F34" s="44" t="s">
        <v>1473</v>
      </c>
      <c r="G34" s="41" t="s">
        <v>1156</v>
      </c>
      <c r="H34" s="109" t="s">
        <v>1533</v>
      </c>
      <c r="I34" s="109" t="s">
        <v>1487</v>
      </c>
      <c r="J34" s="41" t="s">
        <v>1155</v>
      </c>
      <c r="K34" s="54" t="s">
        <v>97</v>
      </c>
      <c r="L34" s="54" t="s">
        <v>124</v>
      </c>
      <c r="M34" s="54" t="s">
        <v>99</v>
      </c>
      <c r="N34" s="54">
        <v>4</v>
      </c>
      <c r="O34" s="54" t="s">
        <v>100</v>
      </c>
      <c r="P34" s="54">
        <v>1995</v>
      </c>
      <c r="Q34" s="54" t="s">
        <v>101</v>
      </c>
      <c r="R34" s="54" t="s">
        <v>102</v>
      </c>
      <c r="S34" s="54" t="s">
        <v>125</v>
      </c>
      <c r="T34" s="54" t="s">
        <v>707</v>
      </c>
      <c r="U34" s="54" t="s">
        <v>127</v>
      </c>
      <c r="V34" s="110">
        <v>98</v>
      </c>
      <c r="W34" s="106">
        <v>0.3</v>
      </c>
      <c r="X34" s="106">
        <v>0.31</v>
      </c>
      <c r="Y34" s="106">
        <v>157</v>
      </c>
      <c r="Z34" s="106">
        <v>3</v>
      </c>
      <c r="AA34" s="106">
        <v>0.79</v>
      </c>
      <c r="AB34" s="99"/>
      <c r="AC34" s="99"/>
      <c r="AD34" s="49"/>
      <c r="AE34" s="99"/>
      <c r="AF34" s="99"/>
      <c r="AG34" s="49"/>
      <c r="AH34" s="54" t="s">
        <v>124</v>
      </c>
      <c r="AI34" s="52">
        <v>58.25</v>
      </c>
      <c r="AJ34" s="54" t="s">
        <v>128</v>
      </c>
      <c r="AK34" s="54" t="s">
        <v>108</v>
      </c>
      <c r="AL34" s="54">
        <f t="shared" si="2"/>
        <v>1995</v>
      </c>
      <c r="AM34" s="54" t="s">
        <v>707</v>
      </c>
      <c r="AN34" s="54">
        <v>1</v>
      </c>
      <c r="AO34" s="44" t="s">
        <v>110</v>
      </c>
    </row>
    <row r="35" spans="1:41" s="103" customFormat="1" x14ac:dyDescent="0.3">
      <c r="A35" s="104" t="s">
        <v>1408</v>
      </c>
      <c r="B35" s="44" t="s">
        <v>1407</v>
      </c>
      <c r="C35" s="44" t="s">
        <v>1325</v>
      </c>
      <c r="D35" s="47">
        <v>2</v>
      </c>
      <c r="E35" s="47" t="s">
        <v>96</v>
      </c>
      <c r="F35" s="44" t="s">
        <v>1473</v>
      </c>
      <c r="G35" s="41" t="s">
        <v>1156</v>
      </c>
      <c r="H35" s="109" t="s">
        <v>1533</v>
      </c>
      <c r="I35" s="109" t="s">
        <v>1480</v>
      </c>
      <c r="J35" s="41" t="s">
        <v>1155</v>
      </c>
      <c r="K35" s="54" t="s">
        <v>97</v>
      </c>
      <c r="L35" s="54" t="s">
        <v>124</v>
      </c>
      <c r="M35" s="54" t="s">
        <v>99</v>
      </c>
      <c r="N35" s="54">
        <v>4</v>
      </c>
      <c r="O35" s="54" t="s">
        <v>100</v>
      </c>
      <c r="P35" s="54">
        <v>1995</v>
      </c>
      <c r="Q35" s="54" t="s">
        <v>101</v>
      </c>
      <c r="R35" s="54" t="s">
        <v>102</v>
      </c>
      <c r="S35" s="54" t="s">
        <v>125</v>
      </c>
      <c r="T35" s="54" t="s">
        <v>707</v>
      </c>
      <c r="U35" s="54" t="s">
        <v>127</v>
      </c>
      <c r="V35" s="110">
        <v>98</v>
      </c>
      <c r="W35" s="106">
        <v>0.3</v>
      </c>
      <c r="X35" s="106">
        <v>0.31</v>
      </c>
      <c r="Y35" s="106">
        <v>157</v>
      </c>
      <c r="Z35" s="106">
        <v>3</v>
      </c>
      <c r="AA35" s="106">
        <v>0.79</v>
      </c>
      <c r="AB35" s="99"/>
      <c r="AC35" s="99"/>
      <c r="AD35" s="49"/>
      <c r="AE35" s="99"/>
      <c r="AF35" s="99"/>
      <c r="AG35" s="49"/>
      <c r="AH35" s="54" t="s">
        <v>124</v>
      </c>
      <c r="AI35" s="52">
        <v>58.25</v>
      </c>
      <c r="AJ35" s="54" t="s">
        <v>128</v>
      </c>
      <c r="AK35" s="54" t="s">
        <v>108</v>
      </c>
      <c r="AL35" s="54">
        <f t="shared" ref="AL35:AL36" si="3">P35</f>
        <v>1995</v>
      </c>
      <c r="AM35" s="54" t="s">
        <v>707</v>
      </c>
      <c r="AN35" s="54">
        <v>1</v>
      </c>
      <c r="AO35" s="44" t="s">
        <v>110</v>
      </c>
    </row>
    <row r="36" spans="1:41" s="103" customFormat="1" x14ac:dyDescent="0.3">
      <c r="A36" s="104" t="s">
        <v>1408</v>
      </c>
      <c r="B36" s="44" t="s">
        <v>1407</v>
      </c>
      <c r="C36" s="44" t="s">
        <v>1325</v>
      </c>
      <c r="D36" s="47">
        <v>2</v>
      </c>
      <c r="E36" s="47" t="s">
        <v>96</v>
      </c>
      <c r="F36" s="44" t="s">
        <v>1473</v>
      </c>
      <c r="G36" s="41" t="s">
        <v>1156</v>
      </c>
      <c r="H36" s="109" t="s">
        <v>1533</v>
      </c>
      <c r="I36" s="109" t="s">
        <v>1488</v>
      </c>
      <c r="J36" s="41" t="s">
        <v>1155</v>
      </c>
      <c r="K36" s="54" t="s">
        <v>97</v>
      </c>
      <c r="L36" s="54" t="s">
        <v>124</v>
      </c>
      <c r="M36" s="54" t="s">
        <v>99</v>
      </c>
      <c r="N36" s="54">
        <v>4</v>
      </c>
      <c r="O36" s="54" t="s">
        <v>100</v>
      </c>
      <c r="P36" s="54">
        <v>1995</v>
      </c>
      <c r="Q36" s="54" t="s">
        <v>101</v>
      </c>
      <c r="R36" s="54" t="s">
        <v>102</v>
      </c>
      <c r="S36" s="54" t="s">
        <v>125</v>
      </c>
      <c r="T36" s="54" t="s">
        <v>707</v>
      </c>
      <c r="U36" s="54" t="s">
        <v>127</v>
      </c>
      <c r="V36" s="110">
        <v>98</v>
      </c>
      <c r="W36" s="106">
        <v>0.3</v>
      </c>
      <c r="X36" s="106">
        <v>0.31</v>
      </c>
      <c r="Y36" s="106">
        <v>157</v>
      </c>
      <c r="Z36" s="106">
        <v>3</v>
      </c>
      <c r="AA36" s="106">
        <v>0.79</v>
      </c>
      <c r="AB36" s="99"/>
      <c r="AC36" s="99"/>
      <c r="AD36" s="49"/>
      <c r="AE36" s="99"/>
      <c r="AF36" s="99"/>
      <c r="AG36" s="49"/>
      <c r="AH36" s="54" t="s">
        <v>124</v>
      </c>
      <c r="AI36" s="52">
        <v>58.25</v>
      </c>
      <c r="AJ36" s="54" t="s">
        <v>128</v>
      </c>
      <c r="AK36" s="54" t="s">
        <v>108</v>
      </c>
      <c r="AL36" s="54">
        <f t="shared" si="3"/>
        <v>1995</v>
      </c>
      <c r="AM36" s="54" t="s">
        <v>707</v>
      </c>
      <c r="AN36" s="54">
        <v>1</v>
      </c>
      <c r="AO36" s="44" t="s">
        <v>110</v>
      </c>
    </row>
    <row r="37" spans="1:41" s="103" customFormat="1" x14ac:dyDescent="0.3">
      <c r="A37" s="104" t="s">
        <v>1408</v>
      </c>
      <c r="B37" s="44" t="s">
        <v>1407</v>
      </c>
      <c r="C37" s="44" t="s">
        <v>1325</v>
      </c>
      <c r="D37" s="47">
        <v>2</v>
      </c>
      <c r="E37" s="47" t="s">
        <v>96</v>
      </c>
      <c r="F37" s="44" t="s">
        <v>1473</v>
      </c>
      <c r="G37" s="41" t="s">
        <v>1156</v>
      </c>
      <c r="H37" s="109" t="s">
        <v>1533</v>
      </c>
      <c r="I37" s="109" t="s">
        <v>1481</v>
      </c>
      <c r="J37" s="41" t="s">
        <v>1155</v>
      </c>
      <c r="K37" s="54" t="s">
        <v>97</v>
      </c>
      <c r="L37" s="54" t="s">
        <v>124</v>
      </c>
      <c r="M37" s="54" t="s">
        <v>99</v>
      </c>
      <c r="N37" s="54">
        <v>4</v>
      </c>
      <c r="O37" s="54" t="s">
        <v>100</v>
      </c>
      <c r="P37" s="54">
        <v>1995</v>
      </c>
      <c r="Q37" s="54" t="s">
        <v>101</v>
      </c>
      <c r="R37" s="54" t="s">
        <v>102</v>
      </c>
      <c r="S37" s="54" t="s">
        <v>125</v>
      </c>
      <c r="T37" s="54" t="s">
        <v>707</v>
      </c>
      <c r="U37" s="54" t="s">
        <v>127</v>
      </c>
      <c r="V37" s="110">
        <v>98</v>
      </c>
      <c r="W37" s="106">
        <v>0.3</v>
      </c>
      <c r="X37" s="106">
        <v>0.31</v>
      </c>
      <c r="Y37" s="106">
        <v>157</v>
      </c>
      <c r="Z37" s="106">
        <v>3</v>
      </c>
      <c r="AA37" s="106">
        <v>0.79</v>
      </c>
      <c r="AB37" s="99"/>
      <c r="AC37" s="99"/>
      <c r="AD37" s="49"/>
      <c r="AE37" s="99"/>
      <c r="AF37" s="99"/>
      <c r="AG37" s="49"/>
      <c r="AH37" s="54" t="s">
        <v>124</v>
      </c>
      <c r="AI37" s="52">
        <v>58.25</v>
      </c>
      <c r="AJ37" s="54" t="s">
        <v>128</v>
      </c>
      <c r="AK37" s="54" t="s">
        <v>108</v>
      </c>
      <c r="AL37" s="54">
        <f t="shared" ref="AL37" si="4">P37</f>
        <v>1995</v>
      </c>
      <c r="AM37" s="54" t="s">
        <v>707</v>
      </c>
      <c r="AN37" s="54">
        <v>1</v>
      </c>
      <c r="AO37" s="44" t="s">
        <v>110</v>
      </c>
    </row>
    <row r="38" spans="1:41" s="103" customFormat="1" x14ac:dyDescent="0.3">
      <c r="A38" s="104" t="s">
        <v>1408</v>
      </c>
      <c r="B38" s="44" t="s">
        <v>1407</v>
      </c>
      <c r="C38" s="44" t="s">
        <v>1325</v>
      </c>
      <c r="D38" s="47">
        <v>2</v>
      </c>
      <c r="E38" s="47" t="s">
        <v>96</v>
      </c>
      <c r="F38" s="44" t="s">
        <v>1473</v>
      </c>
      <c r="G38" s="41" t="s">
        <v>1156</v>
      </c>
      <c r="H38" s="109" t="s">
        <v>1533</v>
      </c>
      <c r="I38" s="109" t="s">
        <v>1489</v>
      </c>
      <c r="J38" s="41" t="s">
        <v>1155</v>
      </c>
      <c r="K38" s="54" t="s">
        <v>97</v>
      </c>
      <c r="L38" s="54" t="s">
        <v>124</v>
      </c>
      <c r="M38" s="54" t="s">
        <v>99</v>
      </c>
      <c r="N38" s="54">
        <v>4</v>
      </c>
      <c r="O38" s="54" t="s">
        <v>100</v>
      </c>
      <c r="P38" s="54">
        <v>1995</v>
      </c>
      <c r="Q38" s="54" t="s">
        <v>101</v>
      </c>
      <c r="R38" s="54" t="s">
        <v>102</v>
      </c>
      <c r="S38" s="54" t="s">
        <v>125</v>
      </c>
      <c r="T38" s="54" t="s">
        <v>707</v>
      </c>
      <c r="U38" s="54" t="s">
        <v>127</v>
      </c>
      <c r="V38" s="110">
        <v>98</v>
      </c>
      <c r="W38" s="106">
        <v>0.3</v>
      </c>
      <c r="X38" s="106">
        <v>0.31</v>
      </c>
      <c r="Y38" s="106">
        <v>157</v>
      </c>
      <c r="Z38" s="106">
        <v>3</v>
      </c>
      <c r="AA38" s="106">
        <v>0.79</v>
      </c>
      <c r="AB38" s="99"/>
      <c r="AC38" s="99"/>
      <c r="AD38" s="49"/>
      <c r="AE38" s="99"/>
      <c r="AF38" s="99"/>
      <c r="AG38" s="49"/>
      <c r="AH38" s="54" t="s">
        <v>124</v>
      </c>
      <c r="AI38" s="52">
        <v>58.25</v>
      </c>
      <c r="AJ38" s="54" t="s">
        <v>128</v>
      </c>
      <c r="AK38" s="54" t="s">
        <v>108</v>
      </c>
      <c r="AL38" s="54">
        <f t="shared" ref="AL38:AL63" si="5">P38</f>
        <v>1995</v>
      </c>
      <c r="AM38" s="54" t="s">
        <v>707</v>
      </c>
      <c r="AN38" s="54">
        <v>1</v>
      </c>
      <c r="AO38" s="44" t="s">
        <v>110</v>
      </c>
    </row>
    <row r="39" spans="1:41" s="103" customFormat="1" x14ac:dyDescent="0.3">
      <c r="A39" s="104" t="s">
        <v>1408</v>
      </c>
      <c r="B39" s="44" t="s">
        <v>1407</v>
      </c>
      <c r="C39" s="44" t="s">
        <v>1409</v>
      </c>
      <c r="D39" s="47">
        <v>2</v>
      </c>
      <c r="E39" s="47" t="s">
        <v>96</v>
      </c>
      <c r="F39" s="44" t="s">
        <v>1473</v>
      </c>
      <c r="G39" s="41" t="s">
        <v>1156</v>
      </c>
      <c r="H39" s="109" t="s">
        <v>1531</v>
      </c>
      <c r="I39" s="109" t="s">
        <v>1476</v>
      </c>
      <c r="J39" s="41" t="s">
        <v>1155</v>
      </c>
      <c r="K39" s="54" t="s">
        <v>97</v>
      </c>
      <c r="L39" s="54" t="s">
        <v>124</v>
      </c>
      <c r="M39" s="54" t="s">
        <v>99</v>
      </c>
      <c r="N39" s="54">
        <v>4</v>
      </c>
      <c r="O39" s="54" t="s">
        <v>100</v>
      </c>
      <c r="P39" s="54">
        <v>1995</v>
      </c>
      <c r="Q39" s="54" t="s">
        <v>101</v>
      </c>
      <c r="R39" s="54" t="s">
        <v>102</v>
      </c>
      <c r="S39" s="54" t="s">
        <v>125</v>
      </c>
      <c r="T39" s="54" t="s">
        <v>707</v>
      </c>
      <c r="U39" s="54" t="s">
        <v>127</v>
      </c>
      <c r="V39" s="110">
        <v>58</v>
      </c>
      <c r="W39" s="106">
        <v>0.3</v>
      </c>
      <c r="X39" s="106">
        <v>0.02</v>
      </c>
      <c r="Y39" s="106">
        <v>93</v>
      </c>
      <c r="Z39" s="106">
        <v>0.3</v>
      </c>
      <c r="AA39" s="106">
        <v>0.03</v>
      </c>
      <c r="AB39" s="99"/>
      <c r="AC39" s="99"/>
      <c r="AD39" s="49"/>
      <c r="AE39" s="99"/>
      <c r="AF39" s="99"/>
      <c r="AG39" s="49"/>
      <c r="AH39" s="54" t="s">
        <v>124</v>
      </c>
      <c r="AI39" s="52">
        <v>58.25</v>
      </c>
      <c r="AJ39" s="54" t="s">
        <v>128</v>
      </c>
      <c r="AK39" s="54" t="s">
        <v>108</v>
      </c>
      <c r="AL39" s="54">
        <f t="shared" si="5"/>
        <v>1995</v>
      </c>
      <c r="AM39" s="54" t="s">
        <v>707</v>
      </c>
      <c r="AN39" s="54">
        <v>2</v>
      </c>
      <c r="AO39" s="44" t="s">
        <v>110</v>
      </c>
    </row>
    <row r="40" spans="1:41" s="103" customFormat="1" x14ac:dyDescent="0.3">
      <c r="A40" s="104" t="s">
        <v>1408</v>
      </c>
      <c r="B40" s="44" t="s">
        <v>1407</v>
      </c>
      <c r="C40" s="44" t="s">
        <v>1409</v>
      </c>
      <c r="D40" s="47">
        <v>2</v>
      </c>
      <c r="E40" s="47" t="s">
        <v>96</v>
      </c>
      <c r="F40" s="44" t="s">
        <v>1473</v>
      </c>
      <c r="G40" s="41" t="s">
        <v>1156</v>
      </c>
      <c r="H40" s="109" t="s">
        <v>1531</v>
      </c>
      <c r="I40" s="109" t="s">
        <v>1477</v>
      </c>
      <c r="J40" s="41" t="s">
        <v>1155</v>
      </c>
      <c r="K40" s="54" t="s">
        <v>97</v>
      </c>
      <c r="L40" s="54" t="s">
        <v>124</v>
      </c>
      <c r="M40" s="54" t="s">
        <v>99</v>
      </c>
      <c r="N40" s="54">
        <v>4</v>
      </c>
      <c r="O40" s="54" t="s">
        <v>100</v>
      </c>
      <c r="P40" s="54">
        <v>1995</v>
      </c>
      <c r="Q40" s="54" t="s">
        <v>101</v>
      </c>
      <c r="R40" s="54" t="s">
        <v>102</v>
      </c>
      <c r="S40" s="54" t="s">
        <v>125</v>
      </c>
      <c r="T40" s="54" t="s">
        <v>707</v>
      </c>
      <c r="U40" s="54" t="s">
        <v>127</v>
      </c>
      <c r="V40" s="110">
        <v>58</v>
      </c>
      <c r="W40" s="106">
        <v>0.3</v>
      </c>
      <c r="X40" s="106">
        <v>0.02</v>
      </c>
      <c r="Y40" s="106">
        <v>93</v>
      </c>
      <c r="Z40" s="106">
        <v>0.3</v>
      </c>
      <c r="AA40" s="106">
        <v>0.03</v>
      </c>
      <c r="AB40" s="99"/>
      <c r="AC40" s="99"/>
      <c r="AD40" s="49"/>
      <c r="AE40" s="99"/>
      <c r="AF40" s="99"/>
      <c r="AG40" s="49"/>
      <c r="AH40" s="54" t="s">
        <v>124</v>
      </c>
      <c r="AI40" s="52">
        <v>58.25</v>
      </c>
      <c r="AJ40" s="54" t="s">
        <v>128</v>
      </c>
      <c r="AK40" s="54" t="s">
        <v>108</v>
      </c>
      <c r="AL40" s="54">
        <f t="shared" si="5"/>
        <v>1995</v>
      </c>
      <c r="AM40" s="54" t="s">
        <v>707</v>
      </c>
      <c r="AN40" s="54">
        <v>2</v>
      </c>
      <c r="AO40" s="44" t="s">
        <v>110</v>
      </c>
    </row>
    <row r="41" spans="1:41" s="103" customFormat="1" x14ac:dyDescent="0.3">
      <c r="A41" s="104" t="s">
        <v>1408</v>
      </c>
      <c r="B41" s="44" t="s">
        <v>1407</v>
      </c>
      <c r="C41" s="44" t="s">
        <v>1409</v>
      </c>
      <c r="D41" s="47">
        <v>2</v>
      </c>
      <c r="E41" s="47" t="s">
        <v>96</v>
      </c>
      <c r="F41" s="44" t="s">
        <v>1473</v>
      </c>
      <c r="G41" s="41" t="s">
        <v>1156</v>
      </c>
      <c r="H41" s="109" t="s">
        <v>1531</v>
      </c>
      <c r="I41" s="109" t="s">
        <v>1478</v>
      </c>
      <c r="J41" s="41" t="s">
        <v>1155</v>
      </c>
      <c r="K41" s="54" t="s">
        <v>97</v>
      </c>
      <c r="L41" s="54" t="s">
        <v>124</v>
      </c>
      <c r="M41" s="54" t="s">
        <v>99</v>
      </c>
      <c r="N41" s="54">
        <v>4</v>
      </c>
      <c r="O41" s="54" t="s">
        <v>100</v>
      </c>
      <c r="P41" s="54">
        <v>1995</v>
      </c>
      <c r="Q41" s="54" t="s">
        <v>101</v>
      </c>
      <c r="R41" s="54" t="s">
        <v>102</v>
      </c>
      <c r="S41" s="54" t="s">
        <v>125</v>
      </c>
      <c r="T41" s="54" t="s">
        <v>707</v>
      </c>
      <c r="U41" s="54" t="s">
        <v>127</v>
      </c>
      <c r="V41" s="110">
        <v>58</v>
      </c>
      <c r="W41" s="106">
        <v>0.3</v>
      </c>
      <c r="X41" s="106">
        <v>0.02</v>
      </c>
      <c r="Y41" s="106">
        <v>93</v>
      </c>
      <c r="Z41" s="106">
        <v>0.3</v>
      </c>
      <c r="AA41" s="106">
        <v>0.03</v>
      </c>
      <c r="AB41" s="99"/>
      <c r="AC41" s="99"/>
      <c r="AD41" s="49"/>
      <c r="AE41" s="99"/>
      <c r="AF41" s="99"/>
      <c r="AG41" s="49"/>
      <c r="AH41" s="54" t="s">
        <v>124</v>
      </c>
      <c r="AI41" s="52">
        <v>58.25</v>
      </c>
      <c r="AJ41" s="54" t="s">
        <v>128</v>
      </c>
      <c r="AK41" s="54" t="s">
        <v>108</v>
      </c>
      <c r="AL41" s="54">
        <f t="shared" si="5"/>
        <v>1995</v>
      </c>
      <c r="AM41" s="54" t="s">
        <v>707</v>
      </c>
      <c r="AN41" s="54">
        <v>2</v>
      </c>
      <c r="AO41" s="44" t="s">
        <v>110</v>
      </c>
    </row>
    <row r="42" spans="1:41" s="103" customFormat="1" x14ac:dyDescent="0.3">
      <c r="A42" s="104" t="s">
        <v>1408</v>
      </c>
      <c r="B42" s="44" t="s">
        <v>1407</v>
      </c>
      <c r="C42" s="44" t="s">
        <v>1409</v>
      </c>
      <c r="D42" s="47">
        <v>2</v>
      </c>
      <c r="E42" s="47" t="s">
        <v>96</v>
      </c>
      <c r="F42" s="44" t="s">
        <v>1473</v>
      </c>
      <c r="G42" s="41" t="s">
        <v>1156</v>
      </c>
      <c r="H42" s="109" t="s">
        <v>1531</v>
      </c>
      <c r="I42" s="109" t="s">
        <v>1479</v>
      </c>
      <c r="J42" s="41" t="s">
        <v>1155</v>
      </c>
      <c r="K42" s="54" t="s">
        <v>97</v>
      </c>
      <c r="L42" s="54" t="s">
        <v>124</v>
      </c>
      <c r="M42" s="54" t="s">
        <v>99</v>
      </c>
      <c r="N42" s="54">
        <v>4</v>
      </c>
      <c r="O42" s="54" t="s">
        <v>100</v>
      </c>
      <c r="P42" s="54">
        <v>1995</v>
      </c>
      <c r="Q42" s="54" t="s">
        <v>101</v>
      </c>
      <c r="R42" s="54" t="s">
        <v>102</v>
      </c>
      <c r="S42" s="54" t="s">
        <v>125</v>
      </c>
      <c r="T42" s="54" t="s">
        <v>707</v>
      </c>
      <c r="U42" s="54" t="s">
        <v>127</v>
      </c>
      <c r="V42" s="110">
        <v>58</v>
      </c>
      <c r="W42" s="106">
        <v>0.3</v>
      </c>
      <c r="X42" s="106">
        <v>0.02</v>
      </c>
      <c r="Y42" s="106">
        <v>93</v>
      </c>
      <c r="Z42" s="106">
        <v>0.3</v>
      </c>
      <c r="AA42" s="106">
        <v>0.03</v>
      </c>
      <c r="AB42" s="99"/>
      <c r="AC42" s="99"/>
      <c r="AD42" s="49"/>
      <c r="AE42" s="99"/>
      <c r="AF42" s="99"/>
      <c r="AG42" s="49"/>
      <c r="AH42" s="54" t="s">
        <v>124</v>
      </c>
      <c r="AI42" s="52">
        <v>58.25</v>
      </c>
      <c r="AJ42" s="54" t="s">
        <v>128</v>
      </c>
      <c r="AK42" s="54" t="s">
        <v>108</v>
      </c>
      <c r="AL42" s="54">
        <f t="shared" si="5"/>
        <v>1995</v>
      </c>
      <c r="AM42" s="54" t="s">
        <v>707</v>
      </c>
      <c r="AN42" s="54">
        <v>2</v>
      </c>
      <c r="AO42" s="44" t="s">
        <v>110</v>
      </c>
    </row>
    <row r="43" spans="1:41" s="103" customFormat="1" x14ac:dyDescent="0.3">
      <c r="A43" s="104" t="s">
        <v>1408</v>
      </c>
      <c r="B43" s="44" t="s">
        <v>1407</v>
      </c>
      <c r="C43" s="44" t="s">
        <v>1409</v>
      </c>
      <c r="D43" s="47">
        <v>2</v>
      </c>
      <c r="E43" s="47" t="s">
        <v>96</v>
      </c>
      <c r="F43" s="44" t="s">
        <v>1473</v>
      </c>
      <c r="G43" s="41" t="s">
        <v>1156</v>
      </c>
      <c r="H43" s="109" t="s">
        <v>1531</v>
      </c>
      <c r="I43" s="109" t="s">
        <v>1480</v>
      </c>
      <c r="J43" s="41" t="s">
        <v>1155</v>
      </c>
      <c r="K43" s="54" t="s">
        <v>97</v>
      </c>
      <c r="L43" s="54" t="s">
        <v>124</v>
      </c>
      <c r="M43" s="54" t="s">
        <v>99</v>
      </c>
      <c r="N43" s="54">
        <v>4</v>
      </c>
      <c r="O43" s="54" t="s">
        <v>100</v>
      </c>
      <c r="P43" s="54">
        <v>1995</v>
      </c>
      <c r="Q43" s="54" t="s">
        <v>101</v>
      </c>
      <c r="R43" s="54" t="s">
        <v>102</v>
      </c>
      <c r="S43" s="54" t="s">
        <v>125</v>
      </c>
      <c r="T43" s="54" t="s">
        <v>707</v>
      </c>
      <c r="U43" s="54" t="s">
        <v>127</v>
      </c>
      <c r="V43" s="110">
        <v>58</v>
      </c>
      <c r="W43" s="106">
        <v>0.3</v>
      </c>
      <c r="X43" s="106">
        <v>0.02</v>
      </c>
      <c r="Y43" s="106">
        <v>93</v>
      </c>
      <c r="Z43" s="106">
        <v>0.3</v>
      </c>
      <c r="AA43" s="106">
        <v>0.03</v>
      </c>
      <c r="AB43" s="99"/>
      <c r="AC43" s="99"/>
      <c r="AD43" s="49"/>
      <c r="AE43" s="99"/>
      <c r="AF43" s="99"/>
      <c r="AG43" s="49"/>
      <c r="AH43" s="54" t="s">
        <v>124</v>
      </c>
      <c r="AI43" s="52">
        <v>58.25</v>
      </c>
      <c r="AJ43" s="54" t="s">
        <v>128</v>
      </c>
      <c r="AK43" s="54" t="s">
        <v>108</v>
      </c>
      <c r="AL43" s="54">
        <f t="shared" si="5"/>
        <v>1995</v>
      </c>
      <c r="AM43" s="54" t="s">
        <v>707</v>
      </c>
      <c r="AN43" s="54">
        <v>2</v>
      </c>
      <c r="AO43" s="44" t="s">
        <v>110</v>
      </c>
    </row>
    <row r="44" spans="1:41" s="103" customFormat="1" x14ac:dyDescent="0.3">
      <c r="A44" s="104" t="s">
        <v>1408</v>
      </c>
      <c r="B44" s="44" t="s">
        <v>1407</v>
      </c>
      <c r="C44" s="44" t="s">
        <v>1409</v>
      </c>
      <c r="D44" s="47">
        <v>2</v>
      </c>
      <c r="E44" s="47" t="s">
        <v>96</v>
      </c>
      <c r="F44" s="44" t="s">
        <v>1473</v>
      </c>
      <c r="G44" s="41" t="s">
        <v>1156</v>
      </c>
      <c r="H44" s="109" t="s">
        <v>1531</v>
      </c>
      <c r="I44" s="109" t="s">
        <v>1481</v>
      </c>
      <c r="J44" s="41" t="s">
        <v>1155</v>
      </c>
      <c r="K44" s="54" t="s">
        <v>97</v>
      </c>
      <c r="L44" s="54" t="s">
        <v>124</v>
      </c>
      <c r="M44" s="54" t="s">
        <v>99</v>
      </c>
      <c r="N44" s="54">
        <v>4</v>
      </c>
      <c r="O44" s="54" t="s">
        <v>100</v>
      </c>
      <c r="P44" s="54">
        <v>1995</v>
      </c>
      <c r="Q44" s="54" t="s">
        <v>101</v>
      </c>
      <c r="R44" s="54" t="s">
        <v>102</v>
      </c>
      <c r="S44" s="54" t="s">
        <v>125</v>
      </c>
      <c r="T44" s="54" t="s">
        <v>707</v>
      </c>
      <c r="U44" s="54" t="s">
        <v>127</v>
      </c>
      <c r="V44" s="110">
        <v>58</v>
      </c>
      <c r="W44" s="106">
        <v>0.3</v>
      </c>
      <c r="X44" s="106">
        <v>0.02</v>
      </c>
      <c r="Y44" s="106">
        <v>93</v>
      </c>
      <c r="Z44" s="106">
        <v>0.3</v>
      </c>
      <c r="AA44" s="106">
        <v>0.03</v>
      </c>
      <c r="AB44" s="99"/>
      <c r="AC44" s="99"/>
      <c r="AD44" s="49"/>
      <c r="AE44" s="99"/>
      <c r="AF44" s="99"/>
      <c r="AG44" s="49"/>
      <c r="AH44" s="54" t="s">
        <v>124</v>
      </c>
      <c r="AI44" s="52">
        <v>58.25</v>
      </c>
      <c r="AJ44" s="54" t="s">
        <v>128</v>
      </c>
      <c r="AK44" s="54" t="s">
        <v>108</v>
      </c>
      <c r="AL44" s="54">
        <f t="shared" si="5"/>
        <v>1995</v>
      </c>
      <c r="AM44" s="54" t="s">
        <v>707</v>
      </c>
      <c r="AN44" s="54">
        <v>2</v>
      </c>
      <c r="AO44" s="44" t="s">
        <v>110</v>
      </c>
    </row>
    <row r="45" spans="1:41" s="103" customFormat="1" x14ac:dyDescent="0.3">
      <c r="A45" s="104" t="s">
        <v>1408</v>
      </c>
      <c r="B45" s="44" t="s">
        <v>1407</v>
      </c>
      <c r="C45" s="44" t="s">
        <v>1409</v>
      </c>
      <c r="D45" s="47">
        <v>2</v>
      </c>
      <c r="E45" s="47" t="s">
        <v>96</v>
      </c>
      <c r="F45" s="44" t="s">
        <v>1473</v>
      </c>
      <c r="G45" s="41" t="s">
        <v>1156</v>
      </c>
      <c r="H45" s="109" t="s">
        <v>1531</v>
      </c>
      <c r="I45" s="109" t="s">
        <v>1482</v>
      </c>
      <c r="J45" s="41" t="s">
        <v>1155</v>
      </c>
      <c r="K45" s="54" t="s">
        <v>97</v>
      </c>
      <c r="L45" s="54" t="s">
        <v>124</v>
      </c>
      <c r="M45" s="54" t="s">
        <v>99</v>
      </c>
      <c r="N45" s="54">
        <v>4</v>
      </c>
      <c r="O45" s="54" t="s">
        <v>100</v>
      </c>
      <c r="P45" s="54">
        <v>1995</v>
      </c>
      <c r="Q45" s="54" t="s">
        <v>101</v>
      </c>
      <c r="R45" s="54" t="s">
        <v>102</v>
      </c>
      <c r="S45" s="54" t="s">
        <v>125</v>
      </c>
      <c r="T45" s="54" t="s">
        <v>707</v>
      </c>
      <c r="U45" s="54" t="s">
        <v>127</v>
      </c>
      <c r="V45" s="110">
        <v>58</v>
      </c>
      <c r="W45" s="106">
        <v>0.3</v>
      </c>
      <c r="X45" s="106">
        <v>0.02</v>
      </c>
      <c r="Y45" s="106">
        <v>93</v>
      </c>
      <c r="Z45" s="106">
        <v>0.3</v>
      </c>
      <c r="AA45" s="106">
        <v>0.03</v>
      </c>
      <c r="AB45" s="99"/>
      <c r="AC45" s="99"/>
      <c r="AD45" s="49"/>
      <c r="AE45" s="99"/>
      <c r="AF45" s="99"/>
      <c r="AG45" s="49"/>
      <c r="AH45" s="54" t="s">
        <v>124</v>
      </c>
      <c r="AI45" s="52">
        <v>58.25</v>
      </c>
      <c r="AJ45" s="54" t="s">
        <v>128</v>
      </c>
      <c r="AK45" s="54" t="s">
        <v>108</v>
      </c>
      <c r="AL45" s="54">
        <f t="shared" si="5"/>
        <v>1995</v>
      </c>
      <c r="AM45" s="54" t="s">
        <v>707</v>
      </c>
      <c r="AN45" s="54">
        <v>2</v>
      </c>
      <c r="AO45" s="44" t="s">
        <v>110</v>
      </c>
    </row>
    <row r="46" spans="1:41" s="103" customFormat="1" x14ac:dyDescent="0.3">
      <c r="A46" s="104" t="s">
        <v>1408</v>
      </c>
      <c r="B46" s="44" t="s">
        <v>1407</v>
      </c>
      <c r="C46" s="44" t="s">
        <v>1409</v>
      </c>
      <c r="D46" s="47">
        <v>2</v>
      </c>
      <c r="E46" s="47" t="s">
        <v>96</v>
      </c>
      <c r="F46" s="44" t="s">
        <v>1473</v>
      </c>
      <c r="G46" s="41" t="s">
        <v>1156</v>
      </c>
      <c r="H46" s="109" t="s">
        <v>1531</v>
      </c>
      <c r="I46" s="109" t="s">
        <v>1483</v>
      </c>
      <c r="J46" s="41" t="s">
        <v>1155</v>
      </c>
      <c r="K46" s="54" t="s">
        <v>97</v>
      </c>
      <c r="L46" s="54" t="s">
        <v>124</v>
      </c>
      <c r="M46" s="54" t="s">
        <v>99</v>
      </c>
      <c r="N46" s="54">
        <v>4</v>
      </c>
      <c r="O46" s="54" t="s">
        <v>100</v>
      </c>
      <c r="P46" s="54">
        <v>1995</v>
      </c>
      <c r="Q46" s="54" t="s">
        <v>101</v>
      </c>
      <c r="R46" s="54" t="s">
        <v>102</v>
      </c>
      <c r="S46" s="54" t="s">
        <v>125</v>
      </c>
      <c r="T46" s="54" t="s">
        <v>707</v>
      </c>
      <c r="U46" s="54" t="s">
        <v>127</v>
      </c>
      <c r="V46" s="110">
        <v>58</v>
      </c>
      <c r="W46" s="106">
        <v>0.3</v>
      </c>
      <c r="X46" s="106">
        <v>0.02</v>
      </c>
      <c r="Y46" s="106">
        <v>93</v>
      </c>
      <c r="Z46" s="106">
        <v>0.3</v>
      </c>
      <c r="AA46" s="106">
        <v>0.03</v>
      </c>
      <c r="AB46" s="99"/>
      <c r="AC46" s="99"/>
      <c r="AD46" s="49"/>
      <c r="AE46" s="99"/>
      <c r="AF46" s="99"/>
      <c r="AG46" s="49"/>
      <c r="AH46" s="54" t="s">
        <v>124</v>
      </c>
      <c r="AI46" s="52">
        <v>58.25</v>
      </c>
      <c r="AJ46" s="54" t="s">
        <v>128</v>
      </c>
      <c r="AK46" s="54" t="s">
        <v>108</v>
      </c>
      <c r="AL46" s="54">
        <f t="shared" si="5"/>
        <v>1995</v>
      </c>
      <c r="AM46" s="54" t="s">
        <v>707</v>
      </c>
      <c r="AN46" s="54">
        <v>2</v>
      </c>
      <c r="AO46" s="44" t="s">
        <v>110</v>
      </c>
    </row>
    <row r="47" spans="1:41" s="103" customFormat="1" x14ac:dyDescent="0.3">
      <c r="A47" s="104" t="s">
        <v>1408</v>
      </c>
      <c r="B47" s="44" t="s">
        <v>1407</v>
      </c>
      <c r="C47" s="44" t="s">
        <v>1409</v>
      </c>
      <c r="D47" s="47">
        <v>2</v>
      </c>
      <c r="E47" s="47" t="s">
        <v>96</v>
      </c>
      <c r="F47" s="44" t="s">
        <v>1473</v>
      </c>
      <c r="G47" s="41" t="s">
        <v>1156</v>
      </c>
      <c r="H47" s="109" t="s">
        <v>1532</v>
      </c>
      <c r="I47" s="109" t="s">
        <v>1484</v>
      </c>
      <c r="J47" s="41" t="s">
        <v>1155</v>
      </c>
      <c r="K47" s="54" t="s">
        <v>97</v>
      </c>
      <c r="L47" s="54" t="s">
        <v>124</v>
      </c>
      <c r="M47" s="54" t="s">
        <v>99</v>
      </c>
      <c r="N47" s="54">
        <v>4</v>
      </c>
      <c r="O47" s="54" t="s">
        <v>100</v>
      </c>
      <c r="P47" s="54">
        <v>1995</v>
      </c>
      <c r="Q47" s="54" t="s">
        <v>101</v>
      </c>
      <c r="R47" s="54" t="s">
        <v>102</v>
      </c>
      <c r="S47" s="54" t="s">
        <v>125</v>
      </c>
      <c r="T47" s="54" t="s">
        <v>707</v>
      </c>
      <c r="U47" s="54" t="s">
        <v>127</v>
      </c>
      <c r="V47" s="110">
        <v>58</v>
      </c>
      <c r="W47" s="106">
        <v>0.3</v>
      </c>
      <c r="X47" s="106">
        <v>0.02</v>
      </c>
      <c r="Y47" s="106">
        <v>93</v>
      </c>
      <c r="Z47" s="106">
        <v>0.3</v>
      </c>
      <c r="AA47" s="106">
        <v>0.03</v>
      </c>
      <c r="AB47" s="99"/>
      <c r="AC47" s="99"/>
      <c r="AD47" s="49"/>
      <c r="AE47" s="99"/>
      <c r="AF47" s="99"/>
      <c r="AG47" s="49"/>
      <c r="AH47" s="54" t="s">
        <v>124</v>
      </c>
      <c r="AI47" s="52">
        <v>58.25</v>
      </c>
      <c r="AJ47" s="54" t="s">
        <v>128</v>
      </c>
      <c r="AK47" s="54" t="s">
        <v>108</v>
      </c>
      <c r="AL47" s="54">
        <f t="shared" ref="AL47:AL48" si="6">P47</f>
        <v>1995</v>
      </c>
      <c r="AM47" s="54" t="s">
        <v>707</v>
      </c>
      <c r="AN47" s="54">
        <v>2</v>
      </c>
      <c r="AO47" s="44" t="s">
        <v>110</v>
      </c>
    </row>
    <row r="48" spans="1:41" s="103" customFormat="1" x14ac:dyDescent="0.3">
      <c r="A48" s="104" t="s">
        <v>1408</v>
      </c>
      <c r="B48" s="44" t="s">
        <v>1407</v>
      </c>
      <c r="C48" s="44" t="s">
        <v>1409</v>
      </c>
      <c r="D48" s="47">
        <v>2</v>
      </c>
      <c r="E48" s="47" t="s">
        <v>96</v>
      </c>
      <c r="F48" s="44" t="s">
        <v>1473</v>
      </c>
      <c r="G48" s="41" t="s">
        <v>1156</v>
      </c>
      <c r="H48" s="109" t="s">
        <v>1532</v>
      </c>
      <c r="I48" s="109" t="s">
        <v>1485</v>
      </c>
      <c r="J48" s="41" t="s">
        <v>1155</v>
      </c>
      <c r="K48" s="54" t="s">
        <v>97</v>
      </c>
      <c r="L48" s="54" t="s">
        <v>124</v>
      </c>
      <c r="M48" s="54" t="s">
        <v>99</v>
      </c>
      <c r="N48" s="54">
        <v>4</v>
      </c>
      <c r="O48" s="54" t="s">
        <v>100</v>
      </c>
      <c r="P48" s="54">
        <v>1995</v>
      </c>
      <c r="Q48" s="54" t="s">
        <v>101</v>
      </c>
      <c r="R48" s="54" t="s">
        <v>102</v>
      </c>
      <c r="S48" s="54" t="s">
        <v>125</v>
      </c>
      <c r="T48" s="54" t="s">
        <v>707</v>
      </c>
      <c r="U48" s="54" t="s">
        <v>127</v>
      </c>
      <c r="V48" s="110">
        <v>58</v>
      </c>
      <c r="W48" s="106">
        <v>0.3</v>
      </c>
      <c r="X48" s="106">
        <v>0.02</v>
      </c>
      <c r="Y48" s="106">
        <v>93</v>
      </c>
      <c r="Z48" s="106">
        <v>0.3</v>
      </c>
      <c r="AA48" s="106">
        <v>0.03</v>
      </c>
      <c r="AB48" s="99"/>
      <c r="AC48" s="99"/>
      <c r="AD48" s="49"/>
      <c r="AE48" s="99"/>
      <c r="AF48" s="99"/>
      <c r="AG48" s="49"/>
      <c r="AH48" s="54" t="s">
        <v>124</v>
      </c>
      <c r="AI48" s="52">
        <v>58.25</v>
      </c>
      <c r="AJ48" s="54" t="s">
        <v>128</v>
      </c>
      <c r="AK48" s="54" t="s">
        <v>108</v>
      </c>
      <c r="AL48" s="54">
        <f t="shared" si="6"/>
        <v>1995</v>
      </c>
      <c r="AM48" s="54" t="s">
        <v>707</v>
      </c>
      <c r="AN48" s="54">
        <v>2</v>
      </c>
      <c r="AO48" s="44" t="s">
        <v>110</v>
      </c>
    </row>
    <row r="49" spans="1:41" s="103" customFormat="1" x14ac:dyDescent="0.3">
      <c r="A49" s="104" t="s">
        <v>1408</v>
      </c>
      <c r="B49" s="44" t="s">
        <v>1407</v>
      </c>
      <c r="C49" s="44" t="s">
        <v>1409</v>
      </c>
      <c r="D49" s="47">
        <v>2</v>
      </c>
      <c r="E49" s="47" t="s">
        <v>96</v>
      </c>
      <c r="F49" s="44" t="s">
        <v>1473</v>
      </c>
      <c r="G49" s="41" t="s">
        <v>1156</v>
      </c>
      <c r="H49" s="109" t="s">
        <v>1532</v>
      </c>
      <c r="I49" s="109" t="s">
        <v>1486</v>
      </c>
      <c r="J49" s="41" t="s">
        <v>1155</v>
      </c>
      <c r="K49" s="54" t="s">
        <v>97</v>
      </c>
      <c r="L49" s="54" t="s">
        <v>124</v>
      </c>
      <c r="M49" s="54" t="s">
        <v>99</v>
      </c>
      <c r="N49" s="54">
        <v>4</v>
      </c>
      <c r="O49" s="54" t="s">
        <v>100</v>
      </c>
      <c r="P49" s="54">
        <v>1995</v>
      </c>
      <c r="Q49" s="54" t="s">
        <v>101</v>
      </c>
      <c r="R49" s="54" t="s">
        <v>102</v>
      </c>
      <c r="S49" s="54" t="s">
        <v>125</v>
      </c>
      <c r="T49" s="54" t="s">
        <v>707</v>
      </c>
      <c r="U49" s="54" t="s">
        <v>127</v>
      </c>
      <c r="V49" s="110">
        <v>58</v>
      </c>
      <c r="W49" s="106">
        <v>0.3</v>
      </c>
      <c r="X49" s="106">
        <v>0.02</v>
      </c>
      <c r="Y49" s="106">
        <v>93</v>
      </c>
      <c r="Z49" s="106">
        <v>0.3</v>
      </c>
      <c r="AA49" s="106">
        <v>0.03</v>
      </c>
      <c r="AB49" s="99"/>
      <c r="AC49" s="99"/>
      <c r="AD49" s="49"/>
      <c r="AE49" s="99"/>
      <c r="AF49" s="99"/>
      <c r="AG49" s="49"/>
      <c r="AH49" s="54" t="s">
        <v>124</v>
      </c>
      <c r="AI49" s="52">
        <v>58.25</v>
      </c>
      <c r="AJ49" s="54" t="s">
        <v>128</v>
      </c>
      <c r="AK49" s="54" t="s">
        <v>108</v>
      </c>
      <c r="AL49" s="54">
        <f t="shared" ref="AL49:AL56" si="7">P49</f>
        <v>1995</v>
      </c>
      <c r="AM49" s="54" t="s">
        <v>707</v>
      </c>
      <c r="AN49" s="54">
        <v>2</v>
      </c>
      <c r="AO49" s="44" t="s">
        <v>110</v>
      </c>
    </row>
    <row r="50" spans="1:41" s="103" customFormat="1" x14ac:dyDescent="0.3">
      <c r="A50" s="104" t="s">
        <v>1408</v>
      </c>
      <c r="B50" s="44" t="s">
        <v>1407</v>
      </c>
      <c r="C50" s="44" t="s">
        <v>1409</v>
      </c>
      <c r="D50" s="47">
        <v>2</v>
      </c>
      <c r="E50" s="47" t="s">
        <v>96</v>
      </c>
      <c r="F50" s="44" t="s">
        <v>1473</v>
      </c>
      <c r="G50" s="41" t="s">
        <v>1156</v>
      </c>
      <c r="H50" s="109" t="s">
        <v>1532</v>
      </c>
      <c r="I50" s="109" t="s">
        <v>1487</v>
      </c>
      <c r="J50" s="41" t="s">
        <v>1155</v>
      </c>
      <c r="K50" s="54" t="s">
        <v>97</v>
      </c>
      <c r="L50" s="54" t="s">
        <v>124</v>
      </c>
      <c r="M50" s="54" t="s">
        <v>99</v>
      </c>
      <c r="N50" s="54">
        <v>4</v>
      </c>
      <c r="O50" s="54" t="s">
        <v>100</v>
      </c>
      <c r="P50" s="54">
        <v>1995</v>
      </c>
      <c r="Q50" s="54" t="s">
        <v>101</v>
      </c>
      <c r="R50" s="54" t="s">
        <v>102</v>
      </c>
      <c r="S50" s="54" t="s">
        <v>125</v>
      </c>
      <c r="T50" s="54" t="s">
        <v>707</v>
      </c>
      <c r="U50" s="54" t="s">
        <v>127</v>
      </c>
      <c r="V50" s="110">
        <v>58</v>
      </c>
      <c r="W50" s="106">
        <v>0.3</v>
      </c>
      <c r="X50" s="106">
        <v>0.02</v>
      </c>
      <c r="Y50" s="106">
        <v>93</v>
      </c>
      <c r="Z50" s="106">
        <v>0.3</v>
      </c>
      <c r="AA50" s="106">
        <v>0.03</v>
      </c>
      <c r="AB50" s="99"/>
      <c r="AC50" s="99"/>
      <c r="AD50" s="49"/>
      <c r="AE50" s="99"/>
      <c r="AF50" s="99"/>
      <c r="AG50" s="49"/>
      <c r="AH50" s="54" t="s">
        <v>124</v>
      </c>
      <c r="AI50" s="52">
        <v>58.25</v>
      </c>
      <c r="AJ50" s="54" t="s">
        <v>128</v>
      </c>
      <c r="AK50" s="54" t="s">
        <v>108</v>
      </c>
      <c r="AL50" s="54">
        <f t="shared" si="7"/>
        <v>1995</v>
      </c>
      <c r="AM50" s="54" t="s">
        <v>707</v>
      </c>
      <c r="AN50" s="54">
        <v>2</v>
      </c>
      <c r="AO50" s="44" t="s">
        <v>110</v>
      </c>
    </row>
    <row r="51" spans="1:41" s="103" customFormat="1" x14ac:dyDescent="0.3">
      <c r="A51" s="104" t="s">
        <v>1408</v>
      </c>
      <c r="B51" s="44" t="s">
        <v>1407</v>
      </c>
      <c r="C51" s="44" t="s">
        <v>1409</v>
      </c>
      <c r="D51" s="47">
        <v>2</v>
      </c>
      <c r="E51" s="47" t="s">
        <v>96</v>
      </c>
      <c r="F51" s="44" t="s">
        <v>1473</v>
      </c>
      <c r="G51" s="41" t="s">
        <v>1156</v>
      </c>
      <c r="H51" s="109" t="s">
        <v>1532</v>
      </c>
      <c r="I51" s="109" t="s">
        <v>1488</v>
      </c>
      <c r="J51" s="41" t="s">
        <v>1155</v>
      </c>
      <c r="K51" s="54" t="s">
        <v>97</v>
      </c>
      <c r="L51" s="54" t="s">
        <v>124</v>
      </c>
      <c r="M51" s="54" t="s">
        <v>99</v>
      </c>
      <c r="N51" s="54">
        <v>4</v>
      </c>
      <c r="O51" s="54" t="s">
        <v>100</v>
      </c>
      <c r="P51" s="54">
        <v>1995</v>
      </c>
      <c r="Q51" s="54" t="s">
        <v>101</v>
      </c>
      <c r="R51" s="54" t="s">
        <v>102</v>
      </c>
      <c r="S51" s="54" t="s">
        <v>125</v>
      </c>
      <c r="T51" s="54" t="s">
        <v>707</v>
      </c>
      <c r="U51" s="54" t="s">
        <v>127</v>
      </c>
      <c r="V51" s="110">
        <v>58</v>
      </c>
      <c r="W51" s="106">
        <v>0.3</v>
      </c>
      <c r="X51" s="106">
        <v>0.02</v>
      </c>
      <c r="Y51" s="106">
        <v>93</v>
      </c>
      <c r="Z51" s="106">
        <v>0.3</v>
      </c>
      <c r="AA51" s="106">
        <v>0.03</v>
      </c>
      <c r="AB51" s="99"/>
      <c r="AC51" s="99"/>
      <c r="AD51" s="49"/>
      <c r="AE51" s="99"/>
      <c r="AF51" s="99"/>
      <c r="AG51" s="49"/>
      <c r="AH51" s="54" t="s">
        <v>124</v>
      </c>
      <c r="AI51" s="52">
        <v>58.25</v>
      </c>
      <c r="AJ51" s="54" t="s">
        <v>128</v>
      </c>
      <c r="AK51" s="54" t="s">
        <v>108</v>
      </c>
      <c r="AL51" s="54">
        <f t="shared" si="7"/>
        <v>1995</v>
      </c>
      <c r="AM51" s="54" t="s">
        <v>707</v>
      </c>
      <c r="AN51" s="54">
        <v>2</v>
      </c>
      <c r="AO51" s="44" t="s">
        <v>110</v>
      </c>
    </row>
    <row r="52" spans="1:41" s="103" customFormat="1" x14ac:dyDescent="0.3">
      <c r="A52" s="104" t="s">
        <v>1408</v>
      </c>
      <c r="B52" s="44" t="s">
        <v>1407</v>
      </c>
      <c r="C52" s="44" t="s">
        <v>1409</v>
      </c>
      <c r="D52" s="47">
        <v>2</v>
      </c>
      <c r="E52" s="47" t="s">
        <v>96</v>
      </c>
      <c r="F52" s="44" t="s">
        <v>1473</v>
      </c>
      <c r="G52" s="41" t="s">
        <v>1156</v>
      </c>
      <c r="H52" s="109" t="s">
        <v>1532</v>
      </c>
      <c r="I52" s="109" t="s">
        <v>1489</v>
      </c>
      <c r="J52" s="41" t="s">
        <v>1155</v>
      </c>
      <c r="K52" s="54" t="s">
        <v>97</v>
      </c>
      <c r="L52" s="54" t="s">
        <v>124</v>
      </c>
      <c r="M52" s="54" t="s">
        <v>99</v>
      </c>
      <c r="N52" s="54">
        <v>4</v>
      </c>
      <c r="O52" s="54" t="s">
        <v>100</v>
      </c>
      <c r="P52" s="54">
        <v>1995</v>
      </c>
      <c r="Q52" s="54" t="s">
        <v>101</v>
      </c>
      <c r="R52" s="54" t="s">
        <v>102</v>
      </c>
      <c r="S52" s="54" t="s">
        <v>125</v>
      </c>
      <c r="T52" s="54" t="s">
        <v>707</v>
      </c>
      <c r="U52" s="54" t="s">
        <v>127</v>
      </c>
      <c r="V52" s="110">
        <v>58</v>
      </c>
      <c r="W52" s="106">
        <v>0.3</v>
      </c>
      <c r="X52" s="106">
        <v>0.02</v>
      </c>
      <c r="Y52" s="106">
        <v>93</v>
      </c>
      <c r="Z52" s="106">
        <v>0.3</v>
      </c>
      <c r="AA52" s="106">
        <v>0.03</v>
      </c>
      <c r="AB52" s="99"/>
      <c r="AC52" s="99"/>
      <c r="AD52" s="49"/>
      <c r="AE52" s="99"/>
      <c r="AF52" s="99"/>
      <c r="AG52" s="49"/>
      <c r="AH52" s="54" t="s">
        <v>124</v>
      </c>
      <c r="AI52" s="52">
        <v>58.25</v>
      </c>
      <c r="AJ52" s="54" t="s">
        <v>128</v>
      </c>
      <c r="AK52" s="54" t="s">
        <v>108</v>
      </c>
      <c r="AL52" s="54">
        <f t="shared" si="7"/>
        <v>1995</v>
      </c>
      <c r="AM52" s="54" t="s">
        <v>707</v>
      </c>
      <c r="AN52" s="54">
        <v>2</v>
      </c>
      <c r="AO52" s="44" t="s">
        <v>110</v>
      </c>
    </row>
    <row r="53" spans="1:41" s="103" customFormat="1" x14ac:dyDescent="0.3">
      <c r="A53" s="104" t="s">
        <v>1408</v>
      </c>
      <c r="B53" s="44" t="s">
        <v>1407</v>
      </c>
      <c r="C53" s="44" t="s">
        <v>1409</v>
      </c>
      <c r="D53" s="47">
        <v>2</v>
      </c>
      <c r="E53" s="47" t="s">
        <v>96</v>
      </c>
      <c r="F53" s="44" t="s">
        <v>1473</v>
      </c>
      <c r="G53" s="41" t="s">
        <v>1156</v>
      </c>
      <c r="H53" s="109" t="s">
        <v>1533</v>
      </c>
      <c r="I53" s="109" t="s">
        <v>1476</v>
      </c>
      <c r="J53" s="41" t="s">
        <v>1155</v>
      </c>
      <c r="K53" s="54" t="s">
        <v>97</v>
      </c>
      <c r="L53" s="54" t="s">
        <v>124</v>
      </c>
      <c r="M53" s="54" t="s">
        <v>99</v>
      </c>
      <c r="N53" s="54">
        <v>4</v>
      </c>
      <c r="O53" s="54" t="s">
        <v>100</v>
      </c>
      <c r="P53" s="54">
        <v>1995</v>
      </c>
      <c r="Q53" s="54" t="s">
        <v>101</v>
      </c>
      <c r="R53" s="54" t="s">
        <v>102</v>
      </c>
      <c r="S53" s="54" t="s">
        <v>125</v>
      </c>
      <c r="T53" s="54" t="s">
        <v>707</v>
      </c>
      <c r="U53" s="54" t="s">
        <v>127</v>
      </c>
      <c r="V53" s="110">
        <v>58</v>
      </c>
      <c r="W53" s="106">
        <v>0.3</v>
      </c>
      <c r="X53" s="106">
        <v>0.02</v>
      </c>
      <c r="Y53" s="106">
        <v>93</v>
      </c>
      <c r="Z53" s="106">
        <v>0.3</v>
      </c>
      <c r="AA53" s="106">
        <v>0.03</v>
      </c>
      <c r="AB53" s="99"/>
      <c r="AC53" s="99"/>
      <c r="AD53" s="49"/>
      <c r="AE53" s="99"/>
      <c r="AF53" s="99"/>
      <c r="AG53" s="49"/>
      <c r="AH53" s="54" t="s">
        <v>124</v>
      </c>
      <c r="AI53" s="52">
        <v>58.25</v>
      </c>
      <c r="AJ53" s="54" t="s">
        <v>128</v>
      </c>
      <c r="AK53" s="54" t="s">
        <v>108</v>
      </c>
      <c r="AL53" s="54">
        <f t="shared" si="7"/>
        <v>1995</v>
      </c>
      <c r="AM53" s="54" t="s">
        <v>707</v>
      </c>
      <c r="AN53" s="54">
        <v>2</v>
      </c>
      <c r="AO53" s="44" t="s">
        <v>110</v>
      </c>
    </row>
    <row r="54" spans="1:41" s="103" customFormat="1" x14ac:dyDescent="0.3">
      <c r="A54" s="104" t="s">
        <v>1408</v>
      </c>
      <c r="B54" s="44" t="s">
        <v>1407</v>
      </c>
      <c r="C54" s="44" t="s">
        <v>1409</v>
      </c>
      <c r="D54" s="47">
        <v>2</v>
      </c>
      <c r="E54" s="47" t="s">
        <v>96</v>
      </c>
      <c r="F54" s="44" t="s">
        <v>1473</v>
      </c>
      <c r="G54" s="41" t="s">
        <v>1156</v>
      </c>
      <c r="H54" s="109" t="s">
        <v>1533</v>
      </c>
      <c r="I54" s="109" t="s">
        <v>1484</v>
      </c>
      <c r="J54" s="41" t="s">
        <v>1155</v>
      </c>
      <c r="K54" s="54" t="s">
        <v>97</v>
      </c>
      <c r="L54" s="54" t="s">
        <v>124</v>
      </c>
      <c r="M54" s="54" t="s">
        <v>99</v>
      </c>
      <c r="N54" s="54">
        <v>4</v>
      </c>
      <c r="O54" s="54" t="s">
        <v>100</v>
      </c>
      <c r="P54" s="54">
        <v>1995</v>
      </c>
      <c r="Q54" s="54" t="s">
        <v>101</v>
      </c>
      <c r="R54" s="54" t="s">
        <v>102</v>
      </c>
      <c r="S54" s="54" t="s">
        <v>125</v>
      </c>
      <c r="T54" s="54" t="s">
        <v>707</v>
      </c>
      <c r="U54" s="54" t="s">
        <v>127</v>
      </c>
      <c r="V54" s="110">
        <v>58</v>
      </c>
      <c r="W54" s="106">
        <v>0.3</v>
      </c>
      <c r="X54" s="106">
        <v>0.02</v>
      </c>
      <c r="Y54" s="106">
        <v>93</v>
      </c>
      <c r="Z54" s="106">
        <v>0.3</v>
      </c>
      <c r="AA54" s="106">
        <v>0.03</v>
      </c>
      <c r="AB54" s="99"/>
      <c r="AC54" s="99"/>
      <c r="AD54" s="49"/>
      <c r="AE54" s="99"/>
      <c r="AF54" s="99"/>
      <c r="AG54" s="49"/>
      <c r="AH54" s="54" t="s">
        <v>124</v>
      </c>
      <c r="AI54" s="52">
        <v>58.25</v>
      </c>
      <c r="AJ54" s="54" t="s">
        <v>128</v>
      </c>
      <c r="AK54" s="54" t="s">
        <v>108</v>
      </c>
      <c r="AL54" s="54">
        <f t="shared" si="7"/>
        <v>1995</v>
      </c>
      <c r="AM54" s="54" t="s">
        <v>707</v>
      </c>
      <c r="AN54" s="54">
        <v>2</v>
      </c>
      <c r="AO54" s="44" t="s">
        <v>110</v>
      </c>
    </row>
    <row r="55" spans="1:41" s="103" customFormat="1" x14ac:dyDescent="0.3">
      <c r="A55" s="104" t="s">
        <v>1408</v>
      </c>
      <c r="B55" s="44" t="s">
        <v>1407</v>
      </c>
      <c r="C55" s="44" t="s">
        <v>1409</v>
      </c>
      <c r="D55" s="47">
        <v>2</v>
      </c>
      <c r="E55" s="47" t="s">
        <v>96</v>
      </c>
      <c r="F55" s="44" t="s">
        <v>1473</v>
      </c>
      <c r="G55" s="41" t="s">
        <v>1156</v>
      </c>
      <c r="H55" s="109" t="s">
        <v>1533</v>
      </c>
      <c r="I55" s="109" t="s">
        <v>1477</v>
      </c>
      <c r="J55" s="41" t="s">
        <v>1155</v>
      </c>
      <c r="K55" s="54" t="s">
        <v>97</v>
      </c>
      <c r="L55" s="54" t="s">
        <v>124</v>
      </c>
      <c r="M55" s="54" t="s">
        <v>99</v>
      </c>
      <c r="N55" s="54">
        <v>4</v>
      </c>
      <c r="O55" s="54" t="s">
        <v>100</v>
      </c>
      <c r="P55" s="54">
        <v>1995</v>
      </c>
      <c r="Q55" s="54" t="s">
        <v>101</v>
      </c>
      <c r="R55" s="54" t="s">
        <v>102</v>
      </c>
      <c r="S55" s="54" t="s">
        <v>125</v>
      </c>
      <c r="T55" s="54" t="s">
        <v>707</v>
      </c>
      <c r="U55" s="54" t="s">
        <v>127</v>
      </c>
      <c r="V55" s="110">
        <v>58</v>
      </c>
      <c r="W55" s="106">
        <v>0.3</v>
      </c>
      <c r="X55" s="106">
        <v>0.02</v>
      </c>
      <c r="Y55" s="106">
        <v>93</v>
      </c>
      <c r="Z55" s="106">
        <v>0.3</v>
      </c>
      <c r="AA55" s="106">
        <v>0.03</v>
      </c>
      <c r="AB55" s="99"/>
      <c r="AC55" s="99"/>
      <c r="AD55" s="49"/>
      <c r="AE55" s="99"/>
      <c r="AF55" s="99"/>
      <c r="AG55" s="49"/>
      <c r="AH55" s="54" t="s">
        <v>124</v>
      </c>
      <c r="AI55" s="52">
        <v>58.25</v>
      </c>
      <c r="AJ55" s="54" t="s">
        <v>128</v>
      </c>
      <c r="AK55" s="54" t="s">
        <v>108</v>
      </c>
      <c r="AL55" s="54">
        <f t="shared" si="7"/>
        <v>1995</v>
      </c>
      <c r="AM55" s="54" t="s">
        <v>707</v>
      </c>
      <c r="AN55" s="54">
        <v>2</v>
      </c>
      <c r="AO55" s="44" t="s">
        <v>110</v>
      </c>
    </row>
    <row r="56" spans="1:41" s="103" customFormat="1" x14ac:dyDescent="0.3">
      <c r="A56" s="104" t="s">
        <v>1408</v>
      </c>
      <c r="B56" s="44" t="s">
        <v>1407</v>
      </c>
      <c r="C56" s="44" t="s">
        <v>1409</v>
      </c>
      <c r="D56" s="47">
        <v>2</v>
      </c>
      <c r="E56" s="47" t="s">
        <v>96</v>
      </c>
      <c r="F56" s="44" t="s">
        <v>1473</v>
      </c>
      <c r="G56" s="41" t="s">
        <v>1156</v>
      </c>
      <c r="H56" s="109" t="s">
        <v>1533</v>
      </c>
      <c r="I56" s="109" t="s">
        <v>1485</v>
      </c>
      <c r="J56" s="41" t="s">
        <v>1155</v>
      </c>
      <c r="K56" s="54" t="s">
        <v>97</v>
      </c>
      <c r="L56" s="54" t="s">
        <v>124</v>
      </c>
      <c r="M56" s="54" t="s">
        <v>99</v>
      </c>
      <c r="N56" s="54">
        <v>4</v>
      </c>
      <c r="O56" s="54" t="s">
        <v>100</v>
      </c>
      <c r="P56" s="54">
        <v>1995</v>
      </c>
      <c r="Q56" s="54" t="s">
        <v>101</v>
      </c>
      <c r="R56" s="54" t="s">
        <v>102</v>
      </c>
      <c r="S56" s="54" t="s">
        <v>125</v>
      </c>
      <c r="T56" s="54" t="s">
        <v>707</v>
      </c>
      <c r="U56" s="54" t="s">
        <v>127</v>
      </c>
      <c r="V56" s="110">
        <v>58</v>
      </c>
      <c r="W56" s="106">
        <v>0.3</v>
      </c>
      <c r="X56" s="106">
        <v>0.02</v>
      </c>
      <c r="Y56" s="106">
        <v>93</v>
      </c>
      <c r="Z56" s="106">
        <v>0.3</v>
      </c>
      <c r="AA56" s="106">
        <v>0.03</v>
      </c>
      <c r="AB56" s="99"/>
      <c r="AC56" s="99"/>
      <c r="AD56" s="49"/>
      <c r="AE56" s="99"/>
      <c r="AF56" s="99"/>
      <c r="AG56" s="49"/>
      <c r="AH56" s="54" t="s">
        <v>124</v>
      </c>
      <c r="AI56" s="52">
        <v>58.25</v>
      </c>
      <c r="AJ56" s="54" t="s">
        <v>128</v>
      </c>
      <c r="AK56" s="54" t="s">
        <v>108</v>
      </c>
      <c r="AL56" s="54">
        <f t="shared" si="7"/>
        <v>1995</v>
      </c>
      <c r="AM56" s="54" t="s">
        <v>707</v>
      </c>
      <c r="AN56" s="54">
        <v>2</v>
      </c>
      <c r="AO56" s="44" t="s">
        <v>110</v>
      </c>
    </row>
    <row r="57" spans="1:41" s="103" customFormat="1" x14ac:dyDescent="0.3">
      <c r="A57" s="104" t="s">
        <v>1408</v>
      </c>
      <c r="B57" s="44" t="s">
        <v>1407</v>
      </c>
      <c r="C57" s="44" t="s">
        <v>1409</v>
      </c>
      <c r="D57" s="47">
        <v>2</v>
      </c>
      <c r="E57" s="47" t="s">
        <v>96</v>
      </c>
      <c r="F57" s="44" t="s">
        <v>1473</v>
      </c>
      <c r="G57" s="41" t="s">
        <v>1156</v>
      </c>
      <c r="H57" s="109" t="s">
        <v>1533</v>
      </c>
      <c r="I57" s="109" t="s">
        <v>1478</v>
      </c>
      <c r="J57" s="41" t="s">
        <v>1155</v>
      </c>
      <c r="K57" s="54" t="s">
        <v>97</v>
      </c>
      <c r="L57" s="54" t="s">
        <v>124</v>
      </c>
      <c r="M57" s="54" t="s">
        <v>99</v>
      </c>
      <c r="N57" s="54">
        <v>4</v>
      </c>
      <c r="O57" s="54" t="s">
        <v>100</v>
      </c>
      <c r="P57" s="54">
        <v>1995</v>
      </c>
      <c r="Q57" s="54" t="s">
        <v>101</v>
      </c>
      <c r="R57" s="54" t="s">
        <v>102</v>
      </c>
      <c r="S57" s="54" t="s">
        <v>125</v>
      </c>
      <c r="T57" s="54" t="s">
        <v>707</v>
      </c>
      <c r="U57" s="54" t="s">
        <v>127</v>
      </c>
      <c r="V57" s="110">
        <v>58</v>
      </c>
      <c r="W57" s="106">
        <v>0.3</v>
      </c>
      <c r="X57" s="106">
        <v>0.02</v>
      </c>
      <c r="Y57" s="106">
        <v>93</v>
      </c>
      <c r="Z57" s="106">
        <v>0.3</v>
      </c>
      <c r="AA57" s="106">
        <v>0.03</v>
      </c>
      <c r="AB57" s="99"/>
      <c r="AC57" s="99"/>
      <c r="AD57" s="49"/>
      <c r="AE57" s="99"/>
      <c r="AF57" s="99"/>
      <c r="AG57" s="49"/>
      <c r="AH57" s="54" t="s">
        <v>124</v>
      </c>
      <c r="AI57" s="52">
        <v>58.25</v>
      </c>
      <c r="AJ57" s="54" t="s">
        <v>128</v>
      </c>
      <c r="AK57" s="54" t="s">
        <v>108</v>
      </c>
      <c r="AL57" s="54">
        <f t="shared" si="5"/>
        <v>1995</v>
      </c>
      <c r="AM57" s="54" t="s">
        <v>707</v>
      </c>
      <c r="AN57" s="54">
        <v>2</v>
      </c>
      <c r="AO57" s="44" t="s">
        <v>110</v>
      </c>
    </row>
    <row r="58" spans="1:41" s="103" customFormat="1" x14ac:dyDescent="0.3">
      <c r="A58" s="104" t="s">
        <v>1408</v>
      </c>
      <c r="B58" s="44" t="s">
        <v>1407</v>
      </c>
      <c r="C58" s="44" t="s">
        <v>1409</v>
      </c>
      <c r="D58" s="47">
        <v>2</v>
      </c>
      <c r="E58" s="47" t="s">
        <v>96</v>
      </c>
      <c r="F58" s="44" t="s">
        <v>1473</v>
      </c>
      <c r="G58" s="41" t="s">
        <v>1156</v>
      </c>
      <c r="H58" s="109" t="s">
        <v>1533</v>
      </c>
      <c r="I58" s="109" t="s">
        <v>1486</v>
      </c>
      <c r="J58" s="41" t="s">
        <v>1155</v>
      </c>
      <c r="K58" s="54" t="s">
        <v>97</v>
      </c>
      <c r="L58" s="54" t="s">
        <v>124</v>
      </c>
      <c r="M58" s="54" t="s">
        <v>99</v>
      </c>
      <c r="N58" s="54">
        <v>4</v>
      </c>
      <c r="O58" s="54" t="s">
        <v>100</v>
      </c>
      <c r="P58" s="54">
        <v>1995</v>
      </c>
      <c r="Q58" s="54" t="s">
        <v>101</v>
      </c>
      <c r="R58" s="54" t="s">
        <v>102</v>
      </c>
      <c r="S58" s="54" t="s">
        <v>125</v>
      </c>
      <c r="T58" s="54" t="s">
        <v>707</v>
      </c>
      <c r="U58" s="54" t="s">
        <v>127</v>
      </c>
      <c r="V58" s="110">
        <v>58</v>
      </c>
      <c r="W58" s="106">
        <v>0.3</v>
      </c>
      <c r="X58" s="106">
        <v>0.02</v>
      </c>
      <c r="Y58" s="106">
        <v>93</v>
      </c>
      <c r="Z58" s="106">
        <v>0.3</v>
      </c>
      <c r="AA58" s="106">
        <v>0.03</v>
      </c>
      <c r="AB58" s="99"/>
      <c r="AC58" s="99"/>
      <c r="AD58" s="49"/>
      <c r="AE58" s="99"/>
      <c r="AF58" s="99"/>
      <c r="AG58" s="49"/>
      <c r="AH58" s="54" t="s">
        <v>124</v>
      </c>
      <c r="AI58" s="52">
        <v>58.25</v>
      </c>
      <c r="AJ58" s="54" t="s">
        <v>128</v>
      </c>
      <c r="AK58" s="54" t="s">
        <v>108</v>
      </c>
      <c r="AL58" s="54">
        <f t="shared" si="5"/>
        <v>1995</v>
      </c>
      <c r="AM58" s="54" t="s">
        <v>707</v>
      </c>
      <c r="AN58" s="54">
        <v>2</v>
      </c>
      <c r="AO58" s="44" t="s">
        <v>110</v>
      </c>
    </row>
    <row r="59" spans="1:41" s="103" customFormat="1" x14ac:dyDescent="0.3">
      <c r="A59" s="104" t="s">
        <v>1408</v>
      </c>
      <c r="B59" s="44" t="s">
        <v>1407</v>
      </c>
      <c r="C59" s="44" t="s">
        <v>1409</v>
      </c>
      <c r="D59" s="47">
        <v>2</v>
      </c>
      <c r="E59" s="47" t="s">
        <v>96</v>
      </c>
      <c r="F59" s="44" t="s">
        <v>1473</v>
      </c>
      <c r="G59" s="41" t="s">
        <v>1156</v>
      </c>
      <c r="H59" s="109" t="s">
        <v>1533</v>
      </c>
      <c r="I59" s="109" t="s">
        <v>1479</v>
      </c>
      <c r="J59" s="41" t="s">
        <v>1155</v>
      </c>
      <c r="K59" s="54" t="s">
        <v>97</v>
      </c>
      <c r="L59" s="54" t="s">
        <v>124</v>
      </c>
      <c r="M59" s="54" t="s">
        <v>99</v>
      </c>
      <c r="N59" s="54">
        <v>4</v>
      </c>
      <c r="O59" s="54" t="s">
        <v>100</v>
      </c>
      <c r="P59" s="54">
        <v>1995</v>
      </c>
      <c r="Q59" s="54" t="s">
        <v>101</v>
      </c>
      <c r="R59" s="54" t="s">
        <v>102</v>
      </c>
      <c r="S59" s="54" t="s">
        <v>125</v>
      </c>
      <c r="T59" s="54" t="s">
        <v>707</v>
      </c>
      <c r="U59" s="54" t="s">
        <v>127</v>
      </c>
      <c r="V59" s="110">
        <v>58</v>
      </c>
      <c r="W59" s="106">
        <v>0.3</v>
      </c>
      <c r="X59" s="106">
        <v>0.02</v>
      </c>
      <c r="Y59" s="106">
        <v>93</v>
      </c>
      <c r="Z59" s="106">
        <v>0.3</v>
      </c>
      <c r="AA59" s="106">
        <v>0.03</v>
      </c>
      <c r="AB59" s="99"/>
      <c r="AC59" s="99"/>
      <c r="AD59" s="49"/>
      <c r="AE59" s="99"/>
      <c r="AF59" s="99"/>
      <c r="AG59" s="49"/>
      <c r="AH59" s="54" t="s">
        <v>124</v>
      </c>
      <c r="AI59" s="52">
        <v>58.25</v>
      </c>
      <c r="AJ59" s="54" t="s">
        <v>128</v>
      </c>
      <c r="AK59" s="54" t="s">
        <v>108</v>
      </c>
      <c r="AL59" s="54">
        <f t="shared" ref="AL59:AL60" si="8">P59</f>
        <v>1995</v>
      </c>
      <c r="AM59" s="54" t="s">
        <v>707</v>
      </c>
      <c r="AN59" s="54">
        <v>2</v>
      </c>
      <c r="AO59" s="44" t="s">
        <v>110</v>
      </c>
    </row>
    <row r="60" spans="1:41" s="103" customFormat="1" x14ac:dyDescent="0.3">
      <c r="A60" s="104" t="s">
        <v>1408</v>
      </c>
      <c r="B60" s="44" t="s">
        <v>1407</v>
      </c>
      <c r="C60" s="44" t="s">
        <v>1409</v>
      </c>
      <c r="D60" s="47">
        <v>2</v>
      </c>
      <c r="E60" s="47" t="s">
        <v>96</v>
      </c>
      <c r="F60" s="44" t="s">
        <v>1473</v>
      </c>
      <c r="G60" s="41" t="s">
        <v>1156</v>
      </c>
      <c r="H60" s="109" t="s">
        <v>1533</v>
      </c>
      <c r="I60" s="109" t="s">
        <v>1487</v>
      </c>
      <c r="J60" s="41" t="s">
        <v>1155</v>
      </c>
      <c r="K60" s="54" t="s">
        <v>97</v>
      </c>
      <c r="L60" s="54" t="s">
        <v>124</v>
      </c>
      <c r="M60" s="54" t="s">
        <v>99</v>
      </c>
      <c r="N60" s="54">
        <v>4</v>
      </c>
      <c r="O60" s="54" t="s">
        <v>100</v>
      </c>
      <c r="P60" s="54">
        <v>1995</v>
      </c>
      <c r="Q60" s="54" t="s">
        <v>101</v>
      </c>
      <c r="R60" s="54" t="s">
        <v>102</v>
      </c>
      <c r="S60" s="54" t="s">
        <v>125</v>
      </c>
      <c r="T60" s="54" t="s">
        <v>707</v>
      </c>
      <c r="U60" s="54" t="s">
        <v>127</v>
      </c>
      <c r="V60" s="110">
        <v>58</v>
      </c>
      <c r="W60" s="106">
        <v>0.3</v>
      </c>
      <c r="X60" s="106">
        <v>0.02</v>
      </c>
      <c r="Y60" s="106">
        <v>93</v>
      </c>
      <c r="Z60" s="106">
        <v>0.3</v>
      </c>
      <c r="AA60" s="106">
        <v>0.03</v>
      </c>
      <c r="AB60" s="99"/>
      <c r="AC60" s="99"/>
      <c r="AD60" s="49"/>
      <c r="AE60" s="99"/>
      <c r="AF60" s="99"/>
      <c r="AG60" s="49"/>
      <c r="AH60" s="54" t="s">
        <v>124</v>
      </c>
      <c r="AI60" s="52">
        <v>58.25</v>
      </c>
      <c r="AJ60" s="54" t="s">
        <v>128</v>
      </c>
      <c r="AK60" s="54" t="s">
        <v>108</v>
      </c>
      <c r="AL60" s="54">
        <f t="shared" si="8"/>
        <v>1995</v>
      </c>
      <c r="AM60" s="54" t="s">
        <v>707</v>
      </c>
      <c r="AN60" s="54">
        <v>2</v>
      </c>
      <c r="AO60" s="44" t="s">
        <v>110</v>
      </c>
    </row>
    <row r="61" spans="1:41" s="103" customFormat="1" x14ac:dyDescent="0.3">
      <c r="A61" s="104" t="s">
        <v>1408</v>
      </c>
      <c r="B61" s="44" t="s">
        <v>1407</v>
      </c>
      <c r="C61" s="44" t="s">
        <v>1409</v>
      </c>
      <c r="D61" s="47">
        <v>2</v>
      </c>
      <c r="E61" s="47" t="s">
        <v>96</v>
      </c>
      <c r="F61" s="44" t="s">
        <v>1473</v>
      </c>
      <c r="G61" s="41" t="s">
        <v>1156</v>
      </c>
      <c r="H61" s="109" t="s">
        <v>1533</v>
      </c>
      <c r="I61" s="109" t="s">
        <v>1480</v>
      </c>
      <c r="J61" s="41" t="s">
        <v>1155</v>
      </c>
      <c r="K61" s="54" t="s">
        <v>97</v>
      </c>
      <c r="L61" s="54" t="s">
        <v>124</v>
      </c>
      <c r="M61" s="54" t="s">
        <v>99</v>
      </c>
      <c r="N61" s="54">
        <v>4</v>
      </c>
      <c r="O61" s="54" t="s">
        <v>100</v>
      </c>
      <c r="P61" s="54">
        <v>1995</v>
      </c>
      <c r="Q61" s="54" t="s">
        <v>101</v>
      </c>
      <c r="R61" s="54" t="s">
        <v>102</v>
      </c>
      <c r="S61" s="54" t="s">
        <v>125</v>
      </c>
      <c r="T61" s="54" t="s">
        <v>707</v>
      </c>
      <c r="U61" s="54" t="s">
        <v>127</v>
      </c>
      <c r="V61" s="110">
        <v>58</v>
      </c>
      <c r="W61" s="106">
        <v>0.3</v>
      </c>
      <c r="X61" s="106">
        <v>0.02</v>
      </c>
      <c r="Y61" s="106">
        <v>93</v>
      </c>
      <c r="Z61" s="106">
        <v>0.3</v>
      </c>
      <c r="AA61" s="106">
        <v>0.03</v>
      </c>
      <c r="AB61" s="99"/>
      <c r="AC61" s="99"/>
      <c r="AD61" s="49"/>
      <c r="AE61" s="99"/>
      <c r="AF61" s="99"/>
      <c r="AG61" s="49"/>
      <c r="AH61" s="54" t="s">
        <v>124</v>
      </c>
      <c r="AI61" s="52">
        <v>58.25</v>
      </c>
      <c r="AJ61" s="54" t="s">
        <v>128</v>
      </c>
      <c r="AK61" s="54" t="s">
        <v>108</v>
      </c>
      <c r="AL61" s="54">
        <f t="shared" ref="AL61:AL62" si="9">P61</f>
        <v>1995</v>
      </c>
      <c r="AM61" s="54" t="s">
        <v>707</v>
      </c>
      <c r="AN61" s="54">
        <v>2</v>
      </c>
      <c r="AO61" s="44" t="s">
        <v>110</v>
      </c>
    </row>
    <row r="62" spans="1:41" s="103" customFormat="1" x14ac:dyDescent="0.3">
      <c r="A62" s="104" t="s">
        <v>1408</v>
      </c>
      <c r="B62" s="44" t="s">
        <v>1407</v>
      </c>
      <c r="C62" s="44" t="s">
        <v>1409</v>
      </c>
      <c r="D62" s="47">
        <v>2</v>
      </c>
      <c r="E62" s="47" t="s">
        <v>96</v>
      </c>
      <c r="F62" s="44" t="s">
        <v>1473</v>
      </c>
      <c r="G62" s="41" t="s">
        <v>1156</v>
      </c>
      <c r="H62" s="109" t="s">
        <v>1533</v>
      </c>
      <c r="I62" s="109" t="s">
        <v>1488</v>
      </c>
      <c r="J62" s="41" t="s">
        <v>1155</v>
      </c>
      <c r="K62" s="54" t="s">
        <v>97</v>
      </c>
      <c r="L62" s="54" t="s">
        <v>124</v>
      </c>
      <c r="M62" s="54" t="s">
        <v>99</v>
      </c>
      <c r="N62" s="54">
        <v>4</v>
      </c>
      <c r="O62" s="54" t="s">
        <v>100</v>
      </c>
      <c r="P62" s="54">
        <v>1995</v>
      </c>
      <c r="Q62" s="54" t="s">
        <v>101</v>
      </c>
      <c r="R62" s="54" t="s">
        <v>102</v>
      </c>
      <c r="S62" s="54" t="s">
        <v>125</v>
      </c>
      <c r="T62" s="54" t="s">
        <v>707</v>
      </c>
      <c r="U62" s="54" t="s">
        <v>127</v>
      </c>
      <c r="V62" s="110">
        <v>58</v>
      </c>
      <c r="W62" s="106">
        <v>0.3</v>
      </c>
      <c r="X62" s="106">
        <v>0.02</v>
      </c>
      <c r="Y62" s="106">
        <v>93</v>
      </c>
      <c r="Z62" s="106">
        <v>0.3</v>
      </c>
      <c r="AA62" s="106">
        <v>0.03</v>
      </c>
      <c r="AB62" s="99"/>
      <c r="AC62" s="99"/>
      <c r="AD62" s="49"/>
      <c r="AE62" s="99"/>
      <c r="AF62" s="99"/>
      <c r="AG62" s="49"/>
      <c r="AH62" s="54" t="s">
        <v>124</v>
      </c>
      <c r="AI62" s="52">
        <v>58.25</v>
      </c>
      <c r="AJ62" s="54" t="s">
        <v>128</v>
      </c>
      <c r="AK62" s="54" t="s">
        <v>108</v>
      </c>
      <c r="AL62" s="54">
        <f t="shared" si="9"/>
        <v>1995</v>
      </c>
      <c r="AM62" s="54" t="s">
        <v>707</v>
      </c>
      <c r="AN62" s="54">
        <v>2</v>
      </c>
      <c r="AO62" s="44" t="s">
        <v>110</v>
      </c>
    </row>
    <row r="63" spans="1:41" s="103" customFormat="1" x14ac:dyDescent="0.3">
      <c r="A63" s="104" t="s">
        <v>1408</v>
      </c>
      <c r="B63" s="44" t="s">
        <v>1407</v>
      </c>
      <c r="C63" s="44" t="s">
        <v>1409</v>
      </c>
      <c r="D63" s="47">
        <v>2</v>
      </c>
      <c r="E63" s="47" t="s">
        <v>96</v>
      </c>
      <c r="F63" s="44" t="s">
        <v>1473</v>
      </c>
      <c r="G63" s="41" t="s">
        <v>1156</v>
      </c>
      <c r="H63" s="109" t="s">
        <v>1533</v>
      </c>
      <c r="I63" s="109" t="s">
        <v>1481</v>
      </c>
      <c r="J63" s="41" t="s">
        <v>1155</v>
      </c>
      <c r="K63" s="54" t="s">
        <v>97</v>
      </c>
      <c r="L63" s="54" t="s">
        <v>124</v>
      </c>
      <c r="M63" s="54" t="s">
        <v>99</v>
      </c>
      <c r="N63" s="54">
        <v>4</v>
      </c>
      <c r="O63" s="54" t="s">
        <v>100</v>
      </c>
      <c r="P63" s="54">
        <v>1995</v>
      </c>
      <c r="Q63" s="54" t="s">
        <v>101</v>
      </c>
      <c r="R63" s="54" t="s">
        <v>102</v>
      </c>
      <c r="S63" s="54" t="s">
        <v>125</v>
      </c>
      <c r="T63" s="54" t="s">
        <v>707</v>
      </c>
      <c r="U63" s="54" t="s">
        <v>127</v>
      </c>
      <c r="V63" s="110">
        <v>58</v>
      </c>
      <c r="W63" s="106">
        <v>0.3</v>
      </c>
      <c r="X63" s="106">
        <v>0.02</v>
      </c>
      <c r="Y63" s="106">
        <v>93</v>
      </c>
      <c r="Z63" s="106">
        <v>0.3</v>
      </c>
      <c r="AA63" s="106">
        <v>0.03</v>
      </c>
      <c r="AB63" s="99"/>
      <c r="AC63" s="99"/>
      <c r="AD63" s="49"/>
      <c r="AE63" s="99"/>
      <c r="AF63" s="99"/>
      <c r="AG63" s="49"/>
      <c r="AH63" s="54" t="s">
        <v>124</v>
      </c>
      <c r="AI63" s="52">
        <v>58.25</v>
      </c>
      <c r="AJ63" s="54" t="s">
        <v>128</v>
      </c>
      <c r="AK63" s="54" t="s">
        <v>108</v>
      </c>
      <c r="AL63" s="54">
        <f t="shared" si="5"/>
        <v>1995</v>
      </c>
      <c r="AM63" s="54" t="s">
        <v>707</v>
      </c>
      <c r="AN63" s="54">
        <v>2</v>
      </c>
      <c r="AO63" s="44" t="s">
        <v>110</v>
      </c>
    </row>
    <row r="64" spans="1:41" s="103" customFormat="1" x14ac:dyDescent="0.3">
      <c r="A64" s="104" t="s">
        <v>1408</v>
      </c>
      <c r="B64" s="44" t="s">
        <v>1407</v>
      </c>
      <c r="C64" s="44" t="s">
        <v>1409</v>
      </c>
      <c r="D64" s="47">
        <v>2</v>
      </c>
      <c r="E64" s="47" t="s">
        <v>96</v>
      </c>
      <c r="F64" s="44" t="s">
        <v>1473</v>
      </c>
      <c r="G64" s="41" t="s">
        <v>1156</v>
      </c>
      <c r="H64" s="109" t="s">
        <v>1533</v>
      </c>
      <c r="I64" s="109" t="s">
        <v>1489</v>
      </c>
      <c r="J64" s="41" t="s">
        <v>1155</v>
      </c>
      <c r="K64" s="54" t="s">
        <v>97</v>
      </c>
      <c r="L64" s="54" t="s">
        <v>124</v>
      </c>
      <c r="M64" s="54" t="s">
        <v>99</v>
      </c>
      <c r="N64" s="54">
        <v>4</v>
      </c>
      <c r="O64" s="54" t="s">
        <v>100</v>
      </c>
      <c r="P64" s="54">
        <v>1995</v>
      </c>
      <c r="Q64" s="54" t="s">
        <v>101</v>
      </c>
      <c r="R64" s="54" t="s">
        <v>102</v>
      </c>
      <c r="S64" s="54" t="s">
        <v>125</v>
      </c>
      <c r="T64" s="54" t="s">
        <v>707</v>
      </c>
      <c r="U64" s="54" t="s">
        <v>127</v>
      </c>
      <c r="V64" s="110">
        <v>58</v>
      </c>
      <c r="W64" s="106">
        <v>0.3</v>
      </c>
      <c r="X64" s="106">
        <v>0.02</v>
      </c>
      <c r="Y64" s="106">
        <v>93</v>
      </c>
      <c r="Z64" s="106">
        <v>0.3</v>
      </c>
      <c r="AA64" s="106">
        <v>0.03</v>
      </c>
      <c r="AB64" s="99"/>
      <c r="AC64" s="99"/>
      <c r="AD64" s="49"/>
      <c r="AE64" s="99"/>
      <c r="AF64" s="99"/>
      <c r="AG64" s="49"/>
      <c r="AH64" s="54" t="s">
        <v>124</v>
      </c>
      <c r="AI64" s="52">
        <v>58.25</v>
      </c>
      <c r="AJ64" s="54" t="s">
        <v>128</v>
      </c>
      <c r="AK64" s="54" t="s">
        <v>108</v>
      </c>
      <c r="AL64" s="54">
        <f t="shared" ref="AL64:AL104" si="10">P64</f>
        <v>1995</v>
      </c>
      <c r="AM64" s="54" t="s">
        <v>707</v>
      </c>
      <c r="AN64" s="54">
        <v>2</v>
      </c>
      <c r="AO64" s="44" t="s">
        <v>110</v>
      </c>
    </row>
    <row r="65" spans="1:41" s="103" customFormat="1" x14ac:dyDescent="0.3">
      <c r="A65" s="104" t="s">
        <v>1324</v>
      </c>
      <c r="B65" s="44" t="s">
        <v>1410</v>
      </c>
      <c r="C65" s="44" t="s">
        <v>1326</v>
      </c>
      <c r="D65" s="47">
        <v>2</v>
      </c>
      <c r="E65" s="47" t="s">
        <v>96</v>
      </c>
      <c r="F65" s="44" t="s">
        <v>1474</v>
      </c>
      <c r="G65" s="41" t="s">
        <v>710</v>
      </c>
      <c r="H65" s="109" t="s">
        <v>1513</v>
      </c>
      <c r="I65" s="109" t="s">
        <v>1490</v>
      </c>
      <c r="J65" s="41" t="s">
        <v>1475</v>
      </c>
      <c r="K65" s="54" t="s">
        <v>97</v>
      </c>
      <c r="L65" s="54" t="s">
        <v>124</v>
      </c>
      <c r="M65" s="54" t="s">
        <v>99</v>
      </c>
      <c r="N65" s="54">
        <v>4</v>
      </c>
      <c r="O65" s="54" t="s">
        <v>100</v>
      </c>
      <c r="P65" s="54">
        <v>1995</v>
      </c>
      <c r="Q65" s="54" t="s">
        <v>101</v>
      </c>
      <c r="R65" s="54" t="s">
        <v>102</v>
      </c>
      <c r="S65" s="54" t="s">
        <v>125</v>
      </c>
      <c r="T65" s="54" t="s">
        <v>707</v>
      </c>
      <c r="U65" s="54" t="s">
        <v>127</v>
      </c>
      <c r="V65" s="110">
        <v>78</v>
      </c>
      <c r="W65" s="106">
        <v>0.3</v>
      </c>
      <c r="X65" s="106">
        <v>0.08</v>
      </c>
      <c r="Y65" s="106">
        <v>129</v>
      </c>
      <c r="Z65" s="106">
        <v>9.3000000000000007</v>
      </c>
      <c r="AA65" s="106">
        <v>0.19</v>
      </c>
      <c r="AB65" s="99"/>
      <c r="AC65" s="99"/>
      <c r="AD65" s="49"/>
      <c r="AE65" s="99"/>
      <c r="AF65" s="99"/>
      <c r="AG65" s="49"/>
      <c r="AH65" s="54" t="s">
        <v>124</v>
      </c>
      <c r="AI65" s="52">
        <v>47.2</v>
      </c>
      <c r="AJ65" s="54" t="s">
        <v>128</v>
      </c>
      <c r="AK65" s="54" t="s">
        <v>108</v>
      </c>
      <c r="AL65" s="54">
        <f t="shared" si="10"/>
        <v>1995</v>
      </c>
      <c r="AM65" s="54" t="s">
        <v>707</v>
      </c>
      <c r="AN65" s="54">
        <v>3</v>
      </c>
      <c r="AO65" s="44" t="s">
        <v>110</v>
      </c>
    </row>
    <row r="66" spans="1:41" s="103" customFormat="1" x14ac:dyDescent="0.3">
      <c r="A66" s="104" t="s">
        <v>1324</v>
      </c>
      <c r="B66" s="44" t="s">
        <v>1410</v>
      </c>
      <c r="C66" s="44" t="s">
        <v>1326</v>
      </c>
      <c r="D66" s="47">
        <v>2</v>
      </c>
      <c r="E66" s="47" t="s">
        <v>96</v>
      </c>
      <c r="F66" s="44" t="s">
        <v>1474</v>
      </c>
      <c r="G66" s="41" t="s">
        <v>710</v>
      </c>
      <c r="H66" s="109" t="s">
        <v>1513</v>
      </c>
      <c r="I66" s="109" t="s">
        <v>1491</v>
      </c>
      <c r="J66" s="41" t="s">
        <v>1475</v>
      </c>
      <c r="K66" s="54" t="s">
        <v>97</v>
      </c>
      <c r="L66" s="54" t="s">
        <v>124</v>
      </c>
      <c r="M66" s="54" t="s">
        <v>99</v>
      </c>
      <c r="N66" s="54">
        <v>4</v>
      </c>
      <c r="O66" s="54" t="s">
        <v>100</v>
      </c>
      <c r="P66" s="54">
        <v>1995</v>
      </c>
      <c r="Q66" s="54" t="s">
        <v>101</v>
      </c>
      <c r="R66" s="54" t="s">
        <v>102</v>
      </c>
      <c r="S66" s="54" t="s">
        <v>125</v>
      </c>
      <c r="T66" s="54" t="s">
        <v>707</v>
      </c>
      <c r="U66" s="54" t="s">
        <v>127</v>
      </c>
      <c r="V66" s="110">
        <v>78</v>
      </c>
      <c r="W66" s="106">
        <v>0.3</v>
      </c>
      <c r="X66" s="106">
        <v>0.08</v>
      </c>
      <c r="Y66" s="106">
        <v>129</v>
      </c>
      <c r="Z66" s="106">
        <v>9.3000000000000007</v>
      </c>
      <c r="AA66" s="106">
        <v>0.19</v>
      </c>
      <c r="AB66" s="99"/>
      <c r="AC66" s="99"/>
      <c r="AD66" s="49"/>
      <c r="AE66" s="99"/>
      <c r="AF66" s="99"/>
      <c r="AG66" s="49"/>
      <c r="AH66" s="54" t="s">
        <v>124</v>
      </c>
      <c r="AI66" s="52">
        <v>47.2</v>
      </c>
      <c r="AJ66" s="54" t="s">
        <v>128</v>
      </c>
      <c r="AK66" s="54" t="s">
        <v>108</v>
      </c>
      <c r="AL66" s="54">
        <f t="shared" si="10"/>
        <v>1995</v>
      </c>
      <c r="AM66" s="54" t="s">
        <v>707</v>
      </c>
      <c r="AN66" s="54">
        <v>3</v>
      </c>
      <c r="AO66" s="44" t="s">
        <v>110</v>
      </c>
    </row>
    <row r="67" spans="1:41" s="103" customFormat="1" x14ac:dyDescent="0.3">
      <c r="A67" s="104" t="s">
        <v>1324</v>
      </c>
      <c r="B67" s="44" t="s">
        <v>1410</v>
      </c>
      <c r="C67" s="44" t="s">
        <v>1326</v>
      </c>
      <c r="D67" s="47">
        <v>2</v>
      </c>
      <c r="E67" s="47" t="s">
        <v>96</v>
      </c>
      <c r="F67" s="44" t="s">
        <v>1474</v>
      </c>
      <c r="G67" s="41" t="s">
        <v>710</v>
      </c>
      <c r="H67" s="109" t="s">
        <v>1513</v>
      </c>
      <c r="I67" s="109" t="s">
        <v>1492</v>
      </c>
      <c r="J67" s="41" t="s">
        <v>1475</v>
      </c>
      <c r="K67" s="54" t="s">
        <v>97</v>
      </c>
      <c r="L67" s="54" t="s">
        <v>124</v>
      </c>
      <c r="M67" s="54" t="s">
        <v>99</v>
      </c>
      <c r="N67" s="54">
        <v>4</v>
      </c>
      <c r="O67" s="54" t="s">
        <v>100</v>
      </c>
      <c r="P67" s="54">
        <v>1995</v>
      </c>
      <c r="Q67" s="54" t="s">
        <v>101</v>
      </c>
      <c r="R67" s="54" t="s">
        <v>102</v>
      </c>
      <c r="S67" s="54" t="s">
        <v>125</v>
      </c>
      <c r="T67" s="54" t="s">
        <v>707</v>
      </c>
      <c r="U67" s="54" t="s">
        <v>127</v>
      </c>
      <c r="V67" s="110">
        <v>78</v>
      </c>
      <c r="W67" s="106">
        <v>0.3</v>
      </c>
      <c r="X67" s="106">
        <v>0.08</v>
      </c>
      <c r="Y67" s="106">
        <v>129</v>
      </c>
      <c r="Z67" s="106">
        <v>9.3000000000000007</v>
      </c>
      <c r="AA67" s="106">
        <v>0.19</v>
      </c>
      <c r="AB67" s="99"/>
      <c r="AC67" s="99"/>
      <c r="AD67" s="49"/>
      <c r="AE67" s="99"/>
      <c r="AF67" s="99"/>
      <c r="AG67" s="49"/>
      <c r="AH67" s="54" t="s">
        <v>124</v>
      </c>
      <c r="AI67" s="52">
        <v>47.2</v>
      </c>
      <c r="AJ67" s="54" t="s">
        <v>128</v>
      </c>
      <c r="AK67" s="54" t="s">
        <v>108</v>
      </c>
      <c r="AL67" s="54">
        <f t="shared" si="10"/>
        <v>1995</v>
      </c>
      <c r="AM67" s="54" t="s">
        <v>707</v>
      </c>
      <c r="AN67" s="54">
        <v>3</v>
      </c>
      <c r="AO67" s="44" t="s">
        <v>110</v>
      </c>
    </row>
    <row r="68" spans="1:41" s="103" customFormat="1" x14ac:dyDescent="0.3">
      <c r="A68" s="104" t="s">
        <v>1324</v>
      </c>
      <c r="B68" s="44" t="s">
        <v>1410</v>
      </c>
      <c r="C68" s="44" t="s">
        <v>1326</v>
      </c>
      <c r="D68" s="47">
        <v>2</v>
      </c>
      <c r="E68" s="47" t="s">
        <v>96</v>
      </c>
      <c r="F68" s="44" t="s">
        <v>1474</v>
      </c>
      <c r="G68" s="41" t="s">
        <v>710</v>
      </c>
      <c r="H68" s="109" t="s">
        <v>1513</v>
      </c>
      <c r="I68" s="109" t="s">
        <v>1493</v>
      </c>
      <c r="J68" s="41" t="s">
        <v>1475</v>
      </c>
      <c r="K68" s="54" t="s">
        <v>97</v>
      </c>
      <c r="L68" s="54" t="s">
        <v>124</v>
      </c>
      <c r="M68" s="54" t="s">
        <v>99</v>
      </c>
      <c r="N68" s="54">
        <v>4</v>
      </c>
      <c r="O68" s="54" t="s">
        <v>100</v>
      </c>
      <c r="P68" s="54">
        <v>1995</v>
      </c>
      <c r="Q68" s="54" t="s">
        <v>101</v>
      </c>
      <c r="R68" s="54" t="s">
        <v>102</v>
      </c>
      <c r="S68" s="54" t="s">
        <v>125</v>
      </c>
      <c r="T68" s="54" t="s">
        <v>707</v>
      </c>
      <c r="U68" s="54" t="s">
        <v>127</v>
      </c>
      <c r="V68" s="110">
        <v>78</v>
      </c>
      <c r="W68" s="106">
        <v>0.3</v>
      </c>
      <c r="X68" s="106">
        <v>0.08</v>
      </c>
      <c r="Y68" s="106">
        <v>129</v>
      </c>
      <c r="Z68" s="106">
        <v>9.3000000000000007</v>
      </c>
      <c r="AA68" s="106">
        <v>0.19</v>
      </c>
      <c r="AB68" s="99"/>
      <c r="AC68" s="99"/>
      <c r="AD68" s="49"/>
      <c r="AE68" s="99"/>
      <c r="AF68" s="99"/>
      <c r="AG68" s="49"/>
      <c r="AH68" s="54" t="s">
        <v>124</v>
      </c>
      <c r="AI68" s="52">
        <v>47.2</v>
      </c>
      <c r="AJ68" s="54" t="s">
        <v>128</v>
      </c>
      <c r="AK68" s="54" t="s">
        <v>108</v>
      </c>
      <c r="AL68" s="54">
        <f t="shared" si="10"/>
        <v>1995</v>
      </c>
      <c r="AM68" s="54" t="s">
        <v>707</v>
      </c>
      <c r="AN68" s="54">
        <v>3</v>
      </c>
      <c r="AO68" s="44" t="s">
        <v>110</v>
      </c>
    </row>
    <row r="69" spans="1:41" s="103" customFormat="1" x14ac:dyDescent="0.3">
      <c r="A69" s="104" t="s">
        <v>1324</v>
      </c>
      <c r="B69" s="44" t="s">
        <v>1410</v>
      </c>
      <c r="C69" s="44" t="s">
        <v>1326</v>
      </c>
      <c r="D69" s="47">
        <v>2</v>
      </c>
      <c r="E69" s="47" t="s">
        <v>96</v>
      </c>
      <c r="F69" s="44" t="s">
        <v>1474</v>
      </c>
      <c r="G69" s="41" t="s">
        <v>710</v>
      </c>
      <c r="H69" s="109" t="s">
        <v>1513</v>
      </c>
      <c r="I69" s="109" t="s">
        <v>1494</v>
      </c>
      <c r="J69" s="41" t="s">
        <v>1475</v>
      </c>
      <c r="K69" s="54" t="s">
        <v>97</v>
      </c>
      <c r="L69" s="54" t="s">
        <v>124</v>
      </c>
      <c r="M69" s="54" t="s">
        <v>99</v>
      </c>
      <c r="N69" s="54">
        <v>4</v>
      </c>
      <c r="O69" s="54" t="s">
        <v>100</v>
      </c>
      <c r="P69" s="54">
        <v>1995</v>
      </c>
      <c r="Q69" s="54" t="s">
        <v>101</v>
      </c>
      <c r="R69" s="54" t="s">
        <v>102</v>
      </c>
      <c r="S69" s="54" t="s">
        <v>125</v>
      </c>
      <c r="T69" s="54" t="s">
        <v>707</v>
      </c>
      <c r="U69" s="54" t="s">
        <v>127</v>
      </c>
      <c r="V69" s="110">
        <v>78</v>
      </c>
      <c r="W69" s="106">
        <v>0.3</v>
      </c>
      <c r="X69" s="106">
        <v>0.08</v>
      </c>
      <c r="Y69" s="106">
        <v>129</v>
      </c>
      <c r="Z69" s="106">
        <v>9.3000000000000007</v>
      </c>
      <c r="AA69" s="106">
        <v>0.19</v>
      </c>
      <c r="AB69" s="99"/>
      <c r="AC69" s="99"/>
      <c r="AD69" s="49"/>
      <c r="AE69" s="99"/>
      <c r="AF69" s="99"/>
      <c r="AG69" s="49"/>
      <c r="AH69" s="54" t="s">
        <v>124</v>
      </c>
      <c r="AI69" s="52">
        <v>47.2</v>
      </c>
      <c r="AJ69" s="54" t="s">
        <v>128</v>
      </c>
      <c r="AK69" s="54" t="s">
        <v>108</v>
      </c>
      <c r="AL69" s="54">
        <f t="shared" si="10"/>
        <v>1995</v>
      </c>
      <c r="AM69" s="54" t="s">
        <v>707</v>
      </c>
      <c r="AN69" s="54">
        <v>3</v>
      </c>
      <c r="AO69" s="44" t="s">
        <v>110</v>
      </c>
    </row>
    <row r="70" spans="1:41" s="103" customFormat="1" x14ac:dyDescent="0.3">
      <c r="A70" s="104" t="s">
        <v>1324</v>
      </c>
      <c r="B70" s="44" t="s">
        <v>1410</v>
      </c>
      <c r="C70" s="44" t="s">
        <v>1326</v>
      </c>
      <c r="D70" s="47">
        <v>2</v>
      </c>
      <c r="E70" s="47" t="s">
        <v>96</v>
      </c>
      <c r="F70" s="44" t="s">
        <v>1474</v>
      </c>
      <c r="G70" s="41" t="s">
        <v>710</v>
      </c>
      <c r="H70" s="109" t="s">
        <v>1513</v>
      </c>
      <c r="I70" s="109" t="s">
        <v>1495</v>
      </c>
      <c r="J70" s="41" t="s">
        <v>1475</v>
      </c>
      <c r="K70" s="54" t="s">
        <v>97</v>
      </c>
      <c r="L70" s="54" t="s">
        <v>124</v>
      </c>
      <c r="M70" s="54" t="s">
        <v>99</v>
      </c>
      <c r="N70" s="54">
        <v>4</v>
      </c>
      <c r="O70" s="54" t="s">
        <v>100</v>
      </c>
      <c r="P70" s="54">
        <v>1995</v>
      </c>
      <c r="Q70" s="54" t="s">
        <v>101</v>
      </c>
      <c r="R70" s="54" t="s">
        <v>102</v>
      </c>
      <c r="S70" s="54" t="s">
        <v>125</v>
      </c>
      <c r="T70" s="54" t="s">
        <v>707</v>
      </c>
      <c r="U70" s="54" t="s">
        <v>127</v>
      </c>
      <c r="V70" s="110">
        <v>78</v>
      </c>
      <c r="W70" s="106">
        <v>0.3</v>
      </c>
      <c r="X70" s="106">
        <v>0.08</v>
      </c>
      <c r="Y70" s="106">
        <v>129</v>
      </c>
      <c r="Z70" s="106">
        <v>9.3000000000000007</v>
      </c>
      <c r="AA70" s="106">
        <v>0.19</v>
      </c>
      <c r="AB70" s="99"/>
      <c r="AC70" s="99"/>
      <c r="AD70" s="49"/>
      <c r="AE70" s="99"/>
      <c r="AF70" s="99"/>
      <c r="AG70" s="49"/>
      <c r="AH70" s="54" t="s">
        <v>124</v>
      </c>
      <c r="AI70" s="52">
        <v>47.2</v>
      </c>
      <c r="AJ70" s="54" t="s">
        <v>128</v>
      </c>
      <c r="AK70" s="54" t="s">
        <v>108</v>
      </c>
      <c r="AL70" s="54">
        <f t="shared" si="10"/>
        <v>1995</v>
      </c>
      <c r="AM70" s="54" t="s">
        <v>707</v>
      </c>
      <c r="AN70" s="54">
        <v>3</v>
      </c>
      <c r="AO70" s="44" t="s">
        <v>110</v>
      </c>
    </row>
    <row r="71" spans="1:41" s="103" customFormat="1" x14ac:dyDescent="0.3">
      <c r="A71" s="104" t="s">
        <v>1324</v>
      </c>
      <c r="B71" s="44" t="s">
        <v>1410</v>
      </c>
      <c r="C71" s="44" t="s">
        <v>1326</v>
      </c>
      <c r="D71" s="47">
        <v>2</v>
      </c>
      <c r="E71" s="47" t="s">
        <v>96</v>
      </c>
      <c r="F71" s="44" t="s">
        <v>1474</v>
      </c>
      <c r="G71" s="41" t="s">
        <v>710</v>
      </c>
      <c r="H71" s="109" t="s">
        <v>1513</v>
      </c>
      <c r="I71" s="109" t="s">
        <v>1496</v>
      </c>
      <c r="J71" s="41" t="s">
        <v>1475</v>
      </c>
      <c r="K71" s="54" t="s">
        <v>97</v>
      </c>
      <c r="L71" s="54" t="s">
        <v>124</v>
      </c>
      <c r="M71" s="54" t="s">
        <v>99</v>
      </c>
      <c r="N71" s="54">
        <v>4</v>
      </c>
      <c r="O71" s="54" t="s">
        <v>100</v>
      </c>
      <c r="P71" s="54">
        <v>1995</v>
      </c>
      <c r="Q71" s="54" t="s">
        <v>101</v>
      </c>
      <c r="R71" s="54" t="s">
        <v>102</v>
      </c>
      <c r="S71" s="54" t="s">
        <v>125</v>
      </c>
      <c r="T71" s="54" t="s">
        <v>707</v>
      </c>
      <c r="U71" s="54" t="s">
        <v>127</v>
      </c>
      <c r="V71" s="110">
        <v>78</v>
      </c>
      <c r="W71" s="106">
        <v>0.3</v>
      </c>
      <c r="X71" s="106">
        <v>0.08</v>
      </c>
      <c r="Y71" s="106">
        <v>129</v>
      </c>
      <c r="Z71" s="106">
        <v>9.3000000000000007</v>
      </c>
      <c r="AA71" s="106">
        <v>0.19</v>
      </c>
      <c r="AB71" s="99"/>
      <c r="AC71" s="99"/>
      <c r="AD71" s="49"/>
      <c r="AE71" s="99"/>
      <c r="AF71" s="99"/>
      <c r="AG71" s="49"/>
      <c r="AH71" s="54" t="s">
        <v>124</v>
      </c>
      <c r="AI71" s="52">
        <v>47.2</v>
      </c>
      <c r="AJ71" s="54" t="s">
        <v>128</v>
      </c>
      <c r="AK71" s="54" t="s">
        <v>108</v>
      </c>
      <c r="AL71" s="54">
        <f t="shared" si="10"/>
        <v>1995</v>
      </c>
      <c r="AM71" s="54" t="s">
        <v>707</v>
      </c>
      <c r="AN71" s="54">
        <v>3</v>
      </c>
      <c r="AO71" s="44" t="s">
        <v>110</v>
      </c>
    </row>
    <row r="72" spans="1:41" s="103" customFormat="1" x14ac:dyDescent="0.3">
      <c r="A72" s="104" t="s">
        <v>1324</v>
      </c>
      <c r="B72" s="44" t="s">
        <v>1410</v>
      </c>
      <c r="C72" s="44" t="s">
        <v>1326</v>
      </c>
      <c r="D72" s="47">
        <v>2</v>
      </c>
      <c r="E72" s="47" t="s">
        <v>96</v>
      </c>
      <c r="F72" s="44" t="s">
        <v>1474</v>
      </c>
      <c r="G72" s="41" t="s">
        <v>710</v>
      </c>
      <c r="H72" s="109" t="s">
        <v>1513</v>
      </c>
      <c r="I72" s="109" t="s">
        <v>1497</v>
      </c>
      <c r="J72" s="41" t="s">
        <v>1475</v>
      </c>
      <c r="K72" s="54" t="s">
        <v>97</v>
      </c>
      <c r="L72" s="54" t="s">
        <v>124</v>
      </c>
      <c r="M72" s="54" t="s">
        <v>99</v>
      </c>
      <c r="N72" s="54">
        <v>4</v>
      </c>
      <c r="O72" s="54" t="s">
        <v>100</v>
      </c>
      <c r="P72" s="54">
        <v>1995</v>
      </c>
      <c r="Q72" s="54" t="s">
        <v>101</v>
      </c>
      <c r="R72" s="54" t="s">
        <v>102</v>
      </c>
      <c r="S72" s="54" t="s">
        <v>125</v>
      </c>
      <c r="T72" s="54" t="s">
        <v>707</v>
      </c>
      <c r="U72" s="54" t="s">
        <v>127</v>
      </c>
      <c r="V72" s="110">
        <v>78</v>
      </c>
      <c r="W72" s="106">
        <v>0.3</v>
      </c>
      <c r="X72" s="106">
        <v>0.08</v>
      </c>
      <c r="Y72" s="106">
        <v>129</v>
      </c>
      <c r="Z72" s="106">
        <v>9.3000000000000007</v>
      </c>
      <c r="AA72" s="106">
        <v>0.19</v>
      </c>
      <c r="AB72" s="99"/>
      <c r="AC72" s="99"/>
      <c r="AD72" s="49"/>
      <c r="AE72" s="99"/>
      <c r="AF72" s="99"/>
      <c r="AG72" s="49"/>
      <c r="AH72" s="54" t="s">
        <v>124</v>
      </c>
      <c r="AI72" s="52">
        <v>47.2</v>
      </c>
      <c r="AJ72" s="54" t="s">
        <v>128</v>
      </c>
      <c r="AK72" s="54" t="s">
        <v>108</v>
      </c>
      <c r="AL72" s="54">
        <f t="shared" si="10"/>
        <v>1995</v>
      </c>
      <c r="AM72" s="54" t="s">
        <v>707</v>
      </c>
      <c r="AN72" s="54">
        <v>3</v>
      </c>
      <c r="AO72" s="44" t="s">
        <v>110</v>
      </c>
    </row>
    <row r="73" spans="1:41" s="103" customFormat="1" x14ac:dyDescent="0.3">
      <c r="A73" s="104" t="s">
        <v>1324</v>
      </c>
      <c r="B73" s="44" t="s">
        <v>1410</v>
      </c>
      <c r="C73" s="44" t="s">
        <v>1326</v>
      </c>
      <c r="D73" s="47">
        <v>2</v>
      </c>
      <c r="E73" s="47" t="s">
        <v>96</v>
      </c>
      <c r="F73" s="44" t="s">
        <v>1474</v>
      </c>
      <c r="G73" s="41" t="s">
        <v>710</v>
      </c>
      <c r="H73" s="109" t="s">
        <v>1513</v>
      </c>
      <c r="I73" s="109" t="s">
        <v>1498</v>
      </c>
      <c r="J73" s="41" t="s">
        <v>1475</v>
      </c>
      <c r="K73" s="54" t="s">
        <v>97</v>
      </c>
      <c r="L73" s="54" t="s">
        <v>124</v>
      </c>
      <c r="M73" s="54" t="s">
        <v>99</v>
      </c>
      <c r="N73" s="54">
        <v>4</v>
      </c>
      <c r="O73" s="54" t="s">
        <v>100</v>
      </c>
      <c r="P73" s="54">
        <v>1995</v>
      </c>
      <c r="Q73" s="54" t="s">
        <v>101</v>
      </c>
      <c r="R73" s="54" t="s">
        <v>102</v>
      </c>
      <c r="S73" s="54" t="s">
        <v>125</v>
      </c>
      <c r="T73" s="54" t="s">
        <v>707</v>
      </c>
      <c r="U73" s="54" t="s">
        <v>127</v>
      </c>
      <c r="V73" s="110">
        <v>78</v>
      </c>
      <c r="W73" s="106">
        <v>0.3</v>
      </c>
      <c r="X73" s="106">
        <v>0.08</v>
      </c>
      <c r="Y73" s="106">
        <v>129</v>
      </c>
      <c r="Z73" s="106">
        <v>9.3000000000000007</v>
      </c>
      <c r="AA73" s="106">
        <v>0.19</v>
      </c>
      <c r="AB73" s="99"/>
      <c r="AC73" s="99"/>
      <c r="AD73" s="49"/>
      <c r="AE73" s="99"/>
      <c r="AF73" s="99"/>
      <c r="AG73" s="49"/>
      <c r="AH73" s="54" t="s">
        <v>124</v>
      </c>
      <c r="AI73" s="52">
        <v>47.2</v>
      </c>
      <c r="AJ73" s="54" t="s">
        <v>128</v>
      </c>
      <c r="AK73" s="54" t="s">
        <v>108</v>
      </c>
      <c r="AL73" s="54">
        <f t="shared" ref="AL73:AL88" si="11">P73</f>
        <v>1995</v>
      </c>
      <c r="AM73" s="54" t="s">
        <v>707</v>
      </c>
      <c r="AN73" s="54">
        <v>3</v>
      </c>
      <c r="AO73" s="44" t="s">
        <v>110</v>
      </c>
    </row>
    <row r="74" spans="1:41" s="103" customFormat="1" x14ac:dyDescent="0.3">
      <c r="A74" s="104" t="s">
        <v>1324</v>
      </c>
      <c r="B74" s="44" t="s">
        <v>1410</v>
      </c>
      <c r="C74" s="44" t="s">
        <v>1326</v>
      </c>
      <c r="D74" s="47">
        <v>2</v>
      </c>
      <c r="E74" s="47" t="s">
        <v>96</v>
      </c>
      <c r="F74" s="44" t="s">
        <v>1474</v>
      </c>
      <c r="G74" s="41" t="s">
        <v>710</v>
      </c>
      <c r="H74" s="109" t="s">
        <v>1513</v>
      </c>
      <c r="I74" s="109" t="s">
        <v>1499</v>
      </c>
      <c r="J74" s="41" t="s">
        <v>1475</v>
      </c>
      <c r="K74" s="54" t="s">
        <v>97</v>
      </c>
      <c r="L74" s="54" t="s">
        <v>124</v>
      </c>
      <c r="M74" s="54" t="s">
        <v>99</v>
      </c>
      <c r="N74" s="54">
        <v>4</v>
      </c>
      <c r="O74" s="54" t="s">
        <v>100</v>
      </c>
      <c r="P74" s="54">
        <v>1995</v>
      </c>
      <c r="Q74" s="54" t="s">
        <v>101</v>
      </c>
      <c r="R74" s="54" t="s">
        <v>102</v>
      </c>
      <c r="S74" s="54" t="s">
        <v>125</v>
      </c>
      <c r="T74" s="54" t="s">
        <v>707</v>
      </c>
      <c r="U74" s="54" t="s">
        <v>127</v>
      </c>
      <c r="V74" s="110">
        <v>78</v>
      </c>
      <c r="W74" s="106">
        <v>0.3</v>
      </c>
      <c r="X74" s="106">
        <v>0.08</v>
      </c>
      <c r="Y74" s="106">
        <v>129</v>
      </c>
      <c r="Z74" s="106">
        <v>9.3000000000000007</v>
      </c>
      <c r="AA74" s="106">
        <v>0.19</v>
      </c>
      <c r="AB74" s="99"/>
      <c r="AC74" s="99"/>
      <c r="AD74" s="49"/>
      <c r="AE74" s="99"/>
      <c r="AF74" s="99"/>
      <c r="AG74" s="49"/>
      <c r="AH74" s="54" t="s">
        <v>124</v>
      </c>
      <c r="AI74" s="52">
        <v>47.2</v>
      </c>
      <c r="AJ74" s="54" t="s">
        <v>128</v>
      </c>
      <c r="AK74" s="54" t="s">
        <v>108</v>
      </c>
      <c r="AL74" s="54">
        <f t="shared" si="11"/>
        <v>1995</v>
      </c>
      <c r="AM74" s="54" t="s">
        <v>707</v>
      </c>
      <c r="AN74" s="54">
        <v>3</v>
      </c>
      <c r="AO74" s="44" t="s">
        <v>110</v>
      </c>
    </row>
    <row r="75" spans="1:41" s="103" customFormat="1" x14ac:dyDescent="0.3">
      <c r="A75" s="104" t="s">
        <v>1324</v>
      </c>
      <c r="B75" s="44" t="s">
        <v>1410</v>
      </c>
      <c r="C75" s="44" t="s">
        <v>1326</v>
      </c>
      <c r="D75" s="47">
        <v>2</v>
      </c>
      <c r="E75" s="47" t="s">
        <v>96</v>
      </c>
      <c r="F75" s="44" t="s">
        <v>1474</v>
      </c>
      <c r="G75" s="41" t="s">
        <v>710</v>
      </c>
      <c r="H75" s="109" t="s">
        <v>1513</v>
      </c>
      <c r="I75" s="109" t="s">
        <v>1500</v>
      </c>
      <c r="J75" s="41" t="s">
        <v>1475</v>
      </c>
      <c r="K75" s="54" t="s">
        <v>97</v>
      </c>
      <c r="L75" s="54" t="s">
        <v>124</v>
      </c>
      <c r="M75" s="54" t="s">
        <v>99</v>
      </c>
      <c r="N75" s="54">
        <v>4</v>
      </c>
      <c r="O75" s="54" t="s">
        <v>100</v>
      </c>
      <c r="P75" s="54">
        <v>1995</v>
      </c>
      <c r="Q75" s="54" t="s">
        <v>101</v>
      </c>
      <c r="R75" s="54" t="s">
        <v>102</v>
      </c>
      <c r="S75" s="54" t="s">
        <v>125</v>
      </c>
      <c r="T75" s="54" t="s">
        <v>707</v>
      </c>
      <c r="U75" s="54" t="s">
        <v>127</v>
      </c>
      <c r="V75" s="110">
        <v>78</v>
      </c>
      <c r="W75" s="106">
        <v>0.3</v>
      </c>
      <c r="X75" s="106">
        <v>0.08</v>
      </c>
      <c r="Y75" s="106">
        <v>129</v>
      </c>
      <c r="Z75" s="106">
        <v>9.3000000000000007</v>
      </c>
      <c r="AA75" s="106">
        <v>0.19</v>
      </c>
      <c r="AB75" s="99"/>
      <c r="AC75" s="99"/>
      <c r="AD75" s="49"/>
      <c r="AE75" s="99"/>
      <c r="AF75" s="99"/>
      <c r="AG75" s="49"/>
      <c r="AH75" s="54" t="s">
        <v>124</v>
      </c>
      <c r="AI75" s="52">
        <v>47.2</v>
      </c>
      <c r="AJ75" s="54" t="s">
        <v>128</v>
      </c>
      <c r="AK75" s="54" t="s">
        <v>108</v>
      </c>
      <c r="AL75" s="54">
        <f t="shared" si="11"/>
        <v>1995</v>
      </c>
      <c r="AM75" s="54" t="s">
        <v>707</v>
      </c>
      <c r="AN75" s="54">
        <v>3</v>
      </c>
      <c r="AO75" s="44" t="s">
        <v>110</v>
      </c>
    </row>
    <row r="76" spans="1:41" s="103" customFormat="1" x14ac:dyDescent="0.3">
      <c r="A76" s="104" t="s">
        <v>1324</v>
      </c>
      <c r="B76" s="44" t="s">
        <v>1410</v>
      </c>
      <c r="C76" s="44" t="s">
        <v>1326</v>
      </c>
      <c r="D76" s="47">
        <v>2</v>
      </c>
      <c r="E76" s="47" t="s">
        <v>96</v>
      </c>
      <c r="F76" s="44" t="s">
        <v>1474</v>
      </c>
      <c r="G76" s="41" t="s">
        <v>710</v>
      </c>
      <c r="H76" s="109" t="s">
        <v>1513</v>
      </c>
      <c r="I76" s="109" t="s">
        <v>1501</v>
      </c>
      <c r="J76" s="41" t="s">
        <v>1475</v>
      </c>
      <c r="K76" s="54" t="s">
        <v>97</v>
      </c>
      <c r="L76" s="54" t="s">
        <v>124</v>
      </c>
      <c r="M76" s="54" t="s">
        <v>99</v>
      </c>
      <c r="N76" s="54">
        <v>4</v>
      </c>
      <c r="O76" s="54" t="s">
        <v>100</v>
      </c>
      <c r="P76" s="54">
        <v>1995</v>
      </c>
      <c r="Q76" s="54" t="s">
        <v>101</v>
      </c>
      <c r="R76" s="54" t="s">
        <v>102</v>
      </c>
      <c r="S76" s="54" t="s">
        <v>125</v>
      </c>
      <c r="T76" s="54" t="s">
        <v>707</v>
      </c>
      <c r="U76" s="54" t="s">
        <v>127</v>
      </c>
      <c r="V76" s="110">
        <v>78</v>
      </c>
      <c r="W76" s="106">
        <v>0.3</v>
      </c>
      <c r="X76" s="106">
        <v>0.08</v>
      </c>
      <c r="Y76" s="106">
        <v>129</v>
      </c>
      <c r="Z76" s="106">
        <v>9.3000000000000007</v>
      </c>
      <c r="AA76" s="106">
        <v>0.19</v>
      </c>
      <c r="AB76" s="99"/>
      <c r="AC76" s="99"/>
      <c r="AD76" s="49"/>
      <c r="AE76" s="99"/>
      <c r="AF76" s="99"/>
      <c r="AG76" s="49"/>
      <c r="AH76" s="54" t="s">
        <v>124</v>
      </c>
      <c r="AI76" s="52">
        <v>47.2</v>
      </c>
      <c r="AJ76" s="54" t="s">
        <v>128</v>
      </c>
      <c r="AK76" s="54" t="s">
        <v>108</v>
      </c>
      <c r="AL76" s="54">
        <f t="shared" si="11"/>
        <v>1995</v>
      </c>
      <c r="AM76" s="54" t="s">
        <v>707</v>
      </c>
      <c r="AN76" s="54">
        <v>3</v>
      </c>
      <c r="AO76" s="44" t="s">
        <v>110</v>
      </c>
    </row>
    <row r="77" spans="1:41" s="103" customFormat="1" x14ac:dyDescent="0.3">
      <c r="A77" s="104" t="s">
        <v>1324</v>
      </c>
      <c r="B77" s="44" t="s">
        <v>1410</v>
      </c>
      <c r="C77" s="44" t="s">
        <v>1326</v>
      </c>
      <c r="D77" s="47">
        <v>2</v>
      </c>
      <c r="E77" s="47" t="s">
        <v>96</v>
      </c>
      <c r="F77" s="44" t="s">
        <v>1474</v>
      </c>
      <c r="G77" s="41" t="s">
        <v>710</v>
      </c>
      <c r="H77" s="109" t="s">
        <v>1513</v>
      </c>
      <c r="I77" s="109" t="s">
        <v>1502</v>
      </c>
      <c r="J77" s="41" t="s">
        <v>1475</v>
      </c>
      <c r="K77" s="54" t="s">
        <v>97</v>
      </c>
      <c r="L77" s="54" t="s">
        <v>124</v>
      </c>
      <c r="M77" s="54" t="s">
        <v>99</v>
      </c>
      <c r="N77" s="54">
        <v>4</v>
      </c>
      <c r="O77" s="54" t="s">
        <v>100</v>
      </c>
      <c r="P77" s="54">
        <v>1995</v>
      </c>
      <c r="Q77" s="54" t="s">
        <v>101</v>
      </c>
      <c r="R77" s="54" t="s">
        <v>102</v>
      </c>
      <c r="S77" s="54" t="s">
        <v>125</v>
      </c>
      <c r="T77" s="54" t="s">
        <v>707</v>
      </c>
      <c r="U77" s="54" t="s">
        <v>127</v>
      </c>
      <c r="V77" s="110">
        <v>78</v>
      </c>
      <c r="W77" s="106">
        <v>0.3</v>
      </c>
      <c r="X77" s="106">
        <v>0.08</v>
      </c>
      <c r="Y77" s="106">
        <v>129</v>
      </c>
      <c r="Z77" s="106">
        <v>9.3000000000000007</v>
      </c>
      <c r="AA77" s="106">
        <v>0.19</v>
      </c>
      <c r="AB77" s="99"/>
      <c r="AC77" s="99"/>
      <c r="AD77" s="49"/>
      <c r="AE77" s="99"/>
      <c r="AF77" s="99"/>
      <c r="AG77" s="49"/>
      <c r="AH77" s="54" t="s">
        <v>124</v>
      </c>
      <c r="AI77" s="52">
        <v>47.2</v>
      </c>
      <c r="AJ77" s="54" t="s">
        <v>128</v>
      </c>
      <c r="AK77" s="54" t="s">
        <v>108</v>
      </c>
      <c r="AL77" s="54">
        <f t="shared" si="11"/>
        <v>1995</v>
      </c>
      <c r="AM77" s="54" t="s">
        <v>707</v>
      </c>
      <c r="AN77" s="54">
        <v>3</v>
      </c>
      <c r="AO77" s="44" t="s">
        <v>110</v>
      </c>
    </row>
    <row r="78" spans="1:41" s="103" customFormat="1" x14ac:dyDescent="0.3">
      <c r="A78" s="104" t="s">
        <v>1324</v>
      </c>
      <c r="B78" s="44" t="s">
        <v>1410</v>
      </c>
      <c r="C78" s="44" t="s">
        <v>1326</v>
      </c>
      <c r="D78" s="47">
        <v>2</v>
      </c>
      <c r="E78" s="47" t="s">
        <v>96</v>
      </c>
      <c r="F78" s="44" t="s">
        <v>1474</v>
      </c>
      <c r="G78" s="41" t="s">
        <v>710</v>
      </c>
      <c r="H78" s="109" t="s">
        <v>1513</v>
      </c>
      <c r="I78" s="109" t="s">
        <v>1503</v>
      </c>
      <c r="J78" s="41" t="s">
        <v>1475</v>
      </c>
      <c r="K78" s="54" t="s">
        <v>97</v>
      </c>
      <c r="L78" s="54" t="s">
        <v>124</v>
      </c>
      <c r="M78" s="54" t="s">
        <v>99</v>
      </c>
      <c r="N78" s="54">
        <v>4</v>
      </c>
      <c r="O78" s="54" t="s">
        <v>100</v>
      </c>
      <c r="P78" s="54">
        <v>1995</v>
      </c>
      <c r="Q78" s="54" t="s">
        <v>101</v>
      </c>
      <c r="R78" s="54" t="s">
        <v>102</v>
      </c>
      <c r="S78" s="54" t="s">
        <v>125</v>
      </c>
      <c r="T78" s="54" t="s">
        <v>707</v>
      </c>
      <c r="U78" s="54" t="s">
        <v>127</v>
      </c>
      <c r="V78" s="110">
        <v>78</v>
      </c>
      <c r="W78" s="106">
        <v>0.3</v>
      </c>
      <c r="X78" s="106">
        <v>0.08</v>
      </c>
      <c r="Y78" s="106">
        <v>129</v>
      </c>
      <c r="Z78" s="106">
        <v>9.3000000000000007</v>
      </c>
      <c r="AA78" s="106">
        <v>0.19</v>
      </c>
      <c r="AB78" s="99"/>
      <c r="AC78" s="99"/>
      <c r="AD78" s="49"/>
      <c r="AE78" s="99"/>
      <c r="AF78" s="99"/>
      <c r="AG78" s="49"/>
      <c r="AH78" s="54" t="s">
        <v>124</v>
      </c>
      <c r="AI78" s="52">
        <v>47.2</v>
      </c>
      <c r="AJ78" s="54" t="s">
        <v>128</v>
      </c>
      <c r="AK78" s="54" t="s">
        <v>108</v>
      </c>
      <c r="AL78" s="54">
        <f t="shared" si="11"/>
        <v>1995</v>
      </c>
      <c r="AM78" s="54" t="s">
        <v>707</v>
      </c>
      <c r="AN78" s="54">
        <v>3</v>
      </c>
      <c r="AO78" s="44" t="s">
        <v>110</v>
      </c>
    </row>
    <row r="79" spans="1:41" s="103" customFormat="1" x14ac:dyDescent="0.3">
      <c r="A79" s="104" t="s">
        <v>1324</v>
      </c>
      <c r="B79" s="44" t="s">
        <v>1410</v>
      </c>
      <c r="C79" s="44" t="s">
        <v>1326</v>
      </c>
      <c r="D79" s="47">
        <v>2</v>
      </c>
      <c r="E79" s="47" t="s">
        <v>96</v>
      </c>
      <c r="F79" s="44" t="s">
        <v>1474</v>
      </c>
      <c r="G79" s="41" t="s">
        <v>710</v>
      </c>
      <c r="H79" s="109" t="s">
        <v>1513</v>
      </c>
      <c r="I79" s="109" t="s">
        <v>1504</v>
      </c>
      <c r="J79" s="41" t="s">
        <v>1475</v>
      </c>
      <c r="K79" s="54" t="s">
        <v>97</v>
      </c>
      <c r="L79" s="54" t="s">
        <v>124</v>
      </c>
      <c r="M79" s="54" t="s">
        <v>99</v>
      </c>
      <c r="N79" s="54">
        <v>4</v>
      </c>
      <c r="O79" s="54" t="s">
        <v>100</v>
      </c>
      <c r="P79" s="54">
        <v>1995</v>
      </c>
      <c r="Q79" s="54" t="s">
        <v>101</v>
      </c>
      <c r="R79" s="54" t="s">
        <v>102</v>
      </c>
      <c r="S79" s="54" t="s">
        <v>125</v>
      </c>
      <c r="T79" s="54" t="s">
        <v>707</v>
      </c>
      <c r="U79" s="54" t="s">
        <v>127</v>
      </c>
      <c r="V79" s="110">
        <v>78</v>
      </c>
      <c r="W79" s="106">
        <v>0.3</v>
      </c>
      <c r="X79" s="106">
        <v>0.08</v>
      </c>
      <c r="Y79" s="106">
        <v>129</v>
      </c>
      <c r="Z79" s="106">
        <v>9.3000000000000007</v>
      </c>
      <c r="AA79" s="106">
        <v>0.19</v>
      </c>
      <c r="AB79" s="99"/>
      <c r="AC79" s="99"/>
      <c r="AD79" s="49"/>
      <c r="AE79" s="99"/>
      <c r="AF79" s="99"/>
      <c r="AG79" s="49"/>
      <c r="AH79" s="54" t="s">
        <v>124</v>
      </c>
      <c r="AI79" s="52">
        <v>47.2</v>
      </c>
      <c r="AJ79" s="54" t="s">
        <v>128</v>
      </c>
      <c r="AK79" s="54" t="s">
        <v>108</v>
      </c>
      <c r="AL79" s="54">
        <f t="shared" si="11"/>
        <v>1995</v>
      </c>
      <c r="AM79" s="54" t="s">
        <v>707</v>
      </c>
      <c r="AN79" s="54">
        <v>3</v>
      </c>
      <c r="AO79" s="44" t="s">
        <v>110</v>
      </c>
    </row>
    <row r="80" spans="1:41" s="103" customFormat="1" x14ac:dyDescent="0.3">
      <c r="A80" s="104" t="s">
        <v>1324</v>
      </c>
      <c r="B80" s="44" t="s">
        <v>1410</v>
      </c>
      <c r="C80" s="44" t="s">
        <v>1326</v>
      </c>
      <c r="D80" s="47">
        <v>2</v>
      </c>
      <c r="E80" s="47" t="s">
        <v>96</v>
      </c>
      <c r="F80" s="44" t="s">
        <v>1474</v>
      </c>
      <c r="G80" s="41" t="s">
        <v>710</v>
      </c>
      <c r="H80" s="109" t="s">
        <v>1513</v>
      </c>
      <c r="I80" s="109" t="s">
        <v>1505</v>
      </c>
      <c r="J80" s="41" t="s">
        <v>1475</v>
      </c>
      <c r="K80" s="54" t="s">
        <v>97</v>
      </c>
      <c r="L80" s="54" t="s">
        <v>124</v>
      </c>
      <c r="M80" s="54" t="s">
        <v>99</v>
      </c>
      <c r="N80" s="54">
        <v>4</v>
      </c>
      <c r="O80" s="54" t="s">
        <v>100</v>
      </c>
      <c r="P80" s="54">
        <v>1995</v>
      </c>
      <c r="Q80" s="54" t="s">
        <v>101</v>
      </c>
      <c r="R80" s="54" t="s">
        <v>102</v>
      </c>
      <c r="S80" s="54" t="s">
        <v>125</v>
      </c>
      <c r="T80" s="54" t="s">
        <v>707</v>
      </c>
      <c r="U80" s="54" t="s">
        <v>127</v>
      </c>
      <c r="V80" s="110">
        <v>78</v>
      </c>
      <c r="W80" s="106">
        <v>0.3</v>
      </c>
      <c r="X80" s="106">
        <v>0.08</v>
      </c>
      <c r="Y80" s="106">
        <v>129</v>
      </c>
      <c r="Z80" s="106">
        <v>9.3000000000000007</v>
      </c>
      <c r="AA80" s="106">
        <v>0.19</v>
      </c>
      <c r="AB80" s="99"/>
      <c r="AC80" s="99"/>
      <c r="AD80" s="49"/>
      <c r="AE80" s="99"/>
      <c r="AF80" s="99"/>
      <c r="AG80" s="49"/>
      <c r="AH80" s="54" t="s">
        <v>124</v>
      </c>
      <c r="AI80" s="52">
        <v>47.2</v>
      </c>
      <c r="AJ80" s="54" t="s">
        <v>128</v>
      </c>
      <c r="AK80" s="54" t="s">
        <v>108</v>
      </c>
      <c r="AL80" s="54">
        <f t="shared" si="11"/>
        <v>1995</v>
      </c>
      <c r="AM80" s="54" t="s">
        <v>707</v>
      </c>
      <c r="AN80" s="54">
        <v>3</v>
      </c>
      <c r="AO80" s="44" t="s">
        <v>110</v>
      </c>
    </row>
    <row r="81" spans="1:41" s="103" customFormat="1" x14ac:dyDescent="0.3">
      <c r="A81" s="104" t="s">
        <v>1324</v>
      </c>
      <c r="B81" s="44" t="s">
        <v>1410</v>
      </c>
      <c r="C81" s="44" t="s">
        <v>1326</v>
      </c>
      <c r="D81" s="47">
        <v>2</v>
      </c>
      <c r="E81" s="47" t="s">
        <v>96</v>
      </c>
      <c r="F81" s="44" t="s">
        <v>1474</v>
      </c>
      <c r="G81" s="41" t="s">
        <v>710</v>
      </c>
      <c r="H81" s="109" t="s">
        <v>1513</v>
      </c>
      <c r="I81" s="109" t="s">
        <v>1506</v>
      </c>
      <c r="J81" s="41" t="s">
        <v>1475</v>
      </c>
      <c r="K81" s="54" t="s">
        <v>97</v>
      </c>
      <c r="L81" s="54" t="s">
        <v>124</v>
      </c>
      <c r="M81" s="54" t="s">
        <v>99</v>
      </c>
      <c r="N81" s="54">
        <v>4</v>
      </c>
      <c r="O81" s="54" t="s">
        <v>100</v>
      </c>
      <c r="P81" s="54">
        <v>1995</v>
      </c>
      <c r="Q81" s="54" t="s">
        <v>101</v>
      </c>
      <c r="R81" s="54" t="s">
        <v>102</v>
      </c>
      <c r="S81" s="54" t="s">
        <v>125</v>
      </c>
      <c r="T81" s="54" t="s">
        <v>707</v>
      </c>
      <c r="U81" s="54" t="s">
        <v>127</v>
      </c>
      <c r="V81" s="110">
        <v>78</v>
      </c>
      <c r="W81" s="106">
        <v>0.3</v>
      </c>
      <c r="X81" s="106">
        <v>0.08</v>
      </c>
      <c r="Y81" s="106">
        <v>129</v>
      </c>
      <c r="Z81" s="106">
        <v>9.3000000000000007</v>
      </c>
      <c r="AA81" s="106">
        <v>0.19</v>
      </c>
      <c r="AB81" s="99"/>
      <c r="AC81" s="99"/>
      <c r="AD81" s="49"/>
      <c r="AE81" s="99"/>
      <c r="AF81" s="99"/>
      <c r="AG81" s="49"/>
      <c r="AH81" s="54" t="s">
        <v>124</v>
      </c>
      <c r="AI81" s="52">
        <v>47.2</v>
      </c>
      <c r="AJ81" s="54" t="s">
        <v>128</v>
      </c>
      <c r="AK81" s="54" t="s">
        <v>108</v>
      </c>
      <c r="AL81" s="54">
        <f t="shared" si="11"/>
        <v>1995</v>
      </c>
      <c r="AM81" s="54" t="s">
        <v>707</v>
      </c>
      <c r="AN81" s="54">
        <v>3</v>
      </c>
      <c r="AO81" s="44" t="s">
        <v>110</v>
      </c>
    </row>
    <row r="82" spans="1:41" s="103" customFormat="1" x14ac:dyDescent="0.3">
      <c r="A82" s="104" t="s">
        <v>1324</v>
      </c>
      <c r="B82" s="44" t="s">
        <v>1410</v>
      </c>
      <c r="C82" s="44" t="s">
        <v>1326</v>
      </c>
      <c r="D82" s="47">
        <v>2</v>
      </c>
      <c r="E82" s="47" t="s">
        <v>96</v>
      </c>
      <c r="F82" s="44" t="s">
        <v>1474</v>
      </c>
      <c r="G82" s="41" t="s">
        <v>710</v>
      </c>
      <c r="H82" s="109" t="s">
        <v>1513</v>
      </c>
      <c r="I82" s="109" t="s">
        <v>1507</v>
      </c>
      <c r="J82" s="41" t="s">
        <v>1475</v>
      </c>
      <c r="K82" s="54" t="s">
        <v>97</v>
      </c>
      <c r="L82" s="54" t="s">
        <v>124</v>
      </c>
      <c r="M82" s="54" t="s">
        <v>99</v>
      </c>
      <c r="N82" s="54">
        <v>4</v>
      </c>
      <c r="O82" s="54" t="s">
        <v>100</v>
      </c>
      <c r="P82" s="54">
        <v>1995</v>
      </c>
      <c r="Q82" s="54" t="s">
        <v>101</v>
      </c>
      <c r="R82" s="54" t="s">
        <v>102</v>
      </c>
      <c r="S82" s="54" t="s">
        <v>125</v>
      </c>
      <c r="T82" s="54" t="s">
        <v>707</v>
      </c>
      <c r="U82" s="54" t="s">
        <v>127</v>
      </c>
      <c r="V82" s="110">
        <v>78</v>
      </c>
      <c r="W82" s="106">
        <v>0.3</v>
      </c>
      <c r="X82" s="106">
        <v>0.08</v>
      </c>
      <c r="Y82" s="106">
        <v>129</v>
      </c>
      <c r="Z82" s="106">
        <v>9.3000000000000007</v>
      </c>
      <c r="AA82" s="106">
        <v>0.19</v>
      </c>
      <c r="AB82" s="99"/>
      <c r="AC82" s="99"/>
      <c r="AD82" s="49"/>
      <c r="AE82" s="99"/>
      <c r="AF82" s="99"/>
      <c r="AG82" s="49"/>
      <c r="AH82" s="54" t="s">
        <v>124</v>
      </c>
      <c r="AI82" s="52">
        <v>47.2</v>
      </c>
      <c r="AJ82" s="54" t="s">
        <v>128</v>
      </c>
      <c r="AK82" s="54" t="s">
        <v>108</v>
      </c>
      <c r="AL82" s="54">
        <f t="shared" si="11"/>
        <v>1995</v>
      </c>
      <c r="AM82" s="54" t="s">
        <v>707</v>
      </c>
      <c r="AN82" s="54">
        <v>3</v>
      </c>
      <c r="AO82" s="44" t="s">
        <v>110</v>
      </c>
    </row>
    <row r="83" spans="1:41" s="103" customFormat="1" x14ac:dyDescent="0.3">
      <c r="A83" s="104" t="s">
        <v>1324</v>
      </c>
      <c r="B83" s="44" t="s">
        <v>1410</v>
      </c>
      <c r="C83" s="44" t="s">
        <v>1326</v>
      </c>
      <c r="D83" s="47">
        <v>2</v>
      </c>
      <c r="E83" s="47" t="s">
        <v>96</v>
      </c>
      <c r="F83" s="44" t="s">
        <v>1474</v>
      </c>
      <c r="G83" s="41" t="s">
        <v>710</v>
      </c>
      <c r="H83" s="109" t="s">
        <v>1513</v>
      </c>
      <c r="I83" s="109" t="s">
        <v>1508</v>
      </c>
      <c r="J83" s="41" t="s">
        <v>1475</v>
      </c>
      <c r="K83" s="54" t="s">
        <v>97</v>
      </c>
      <c r="L83" s="54" t="s">
        <v>124</v>
      </c>
      <c r="M83" s="54" t="s">
        <v>99</v>
      </c>
      <c r="N83" s="54">
        <v>4</v>
      </c>
      <c r="O83" s="54" t="s">
        <v>100</v>
      </c>
      <c r="P83" s="54">
        <v>1995</v>
      </c>
      <c r="Q83" s="54" t="s">
        <v>101</v>
      </c>
      <c r="R83" s="54" t="s">
        <v>102</v>
      </c>
      <c r="S83" s="54" t="s">
        <v>125</v>
      </c>
      <c r="T83" s="54" t="s">
        <v>707</v>
      </c>
      <c r="U83" s="54" t="s">
        <v>127</v>
      </c>
      <c r="V83" s="110">
        <v>78</v>
      </c>
      <c r="W83" s="106">
        <v>0.3</v>
      </c>
      <c r="X83" s="106">
        <v>0.08</v>
      </c>
      <c r="Y83" s="106">
        <v>129</v>
      </c>
      <c r="Z83" s="106">
        <v>9.3000000000000007</v>
      </c>
      <c r="AA83" s="106">
        <v>0.19</v>
      </c>
      <c r="AB83" s="99"/>
      <c r="AC83" s="99"/>
      <c r="AD83" s="49"/>
      <c r="AE83" s="99"/>
      <c r="AF83" s="99"/>
      <c r="AG83" s="49"/>
      <c r="AH83" s="54" t="s">
        <v>124</v>
      </c>
      <c r="AI83" s="52">
        <v>47.2</v>
      </c>
      <c r="AJ83" s="54" t="s">
        <v>128</v>
      </c>
      <c r="AK83" s="54" t="s">
        <v>108</v>
      </c>
      <c r="AL83" s="54">
        <f t="shared" si="11"/>
        <v>1995</v>
      </c>
      <c r="AM83" s="54" t="s">
        <v>707</v>
      </c>
      <c r="AN83" s="54">
        <v>3</v>
      </c>
      <c r="AO83" s="44" t="s">
        <v>110</v>
      </c>
    </row>
    <row r="84" spans="1:41" s="103" customFormat="1" x14ac:dyDescent="0.3">
      <c r="A84" s="104" t="s">
        <v>1324</v>
      </c>
      <c r="B84" s="44" t="s">
        <v>1410</v>
      </c>
      <c r="C84" s="44" t="s">
        <v>1326</v>
      </c>
      <c r="D84" s="47">
        <v>2</v>
      </c>
      <c r="E84" s="47" t="s">
        <v>96</v>
      </c>
      <c r="F84" s="44" t="s">
        <v>1474</v>
      </c>
      <c r="G84" s="41" t="s">
        <v>710</v>
      </c>
      <c r="H84" s="109" t="s">
        <v>1513</v>
      </c>
      <c r="I84" s="109" t="s">
        <v>1509</v>
      </c>
      <c r="J84" s="41" t="s">
        <v>1475</v>
      </c>
      <c r="K84" s="54" t="s">
        <v>97</v>
      </c>
      <c r="L84" s="54" t="s">
        <v>124</v>
      </c>
      <c r="M84" s="54" t="s">
        <v>99</v>
      </c>
      <c r="N84" s="54">
        <v>4</v>
      </c>
      <c r="O84" s="54" t="s">
        <v>100</v>
      </c>
      <c r="P84" s="54">
        <v>1995</v>
      </c>
      <c r="Q84" s="54" t="s">
        <v>101</v>
      </c>
      <c r="R84" s="54" t="s">
        <v>102</v>
      </c>
      <c r="S84" s="54" t="s">
        <v>125</v>
      </c>
      <c r="T84" s="54" t="s">
        <v>707</v>
      </c>
      <c r="U84" s="54" t="s">
        <v>127</v>
      </c>
      <c r="V84" s="110">
        <v>78</v>
      </c>
      <c r="W84" s="106">
        <v>0.3</v>
      </c>
      <c r="X84" s="106">
        <v>0.08</v>
      </c>
      <c r="Y84" s="106">
        <v>129</v>
      </c>
      <c r="Z84" s="106">
        <v>9.3000000000000007</v>
      </c>
      <c r="AA84" s="106">
        <v>0.19</v>
      </c>
      <c r="AB84" s="99"/>
      <c r="AC84" s="99"/>
      <c r="AD84" s="49"/>
      <c r="AE84" s="99"/>
      <c r="AF84" s="99"/>
      <c r="AG84" s="49"/>
      <c r="AH84" s="54" t="s">
        <v>124</v>
      </c>
      <c r="AI84" s="52">
        <v>47.2</v>
      </c>
      <c r="AJ84" s="54" t="s">
        <v>128</v>
      </c>
      <c r="AK84" s="54" t="s">
        <v>108</v>
      </c>
      <c r="AL84" s="54">
        <f t="shared" si="11"/>
        <v>1995</v>
      </c>
      <c r="AM84" s="54" t="s">
        <v>707</v>
      </c>
      <c r="AN84" s="54">
        <v>3</v>
      </c>
      <c r="AO84" s="44" t="s">
        <v>110</v>
      </c>
    </row>
    <row r="85" spans="1:41" s="103" customFormat="1" x14ac:dyDescent="0.3">
      <c r="A85" s="104" t="s">
        <v>1324</v>
      </c>
      <c r="B85" s="44" t="s">
        <v>1410</v>
      </c>
      <c r="C85" s="44" t="s">
        <v>1326</v>
      </c>
      <c r="D85" s="47">
        <v>2</v>
      </c>
      <c r="E85" s="47" t="s">
        <v>96</v>
      </c>
      <c r="F85" s="44" t="s">
        <v>1474</v>
      </c>
      <c r="G85" s="41" t="s">
        <v>710</v>
      </c>
      <c r="H85" s="109" t="s">
        <v>1513</v>
      </c>
      <c r="I85" s="109" t="s">
        <v>1510</v>
      </c>
      <c r="J85" s="41" t="s">
        <v>1475</v>
      </c>
      <c r="K85" s="54" t="s">
        <v>97</v>
      </c>
      <c r="L85" s="54" t="s">
        <v>124</v>
      </c>
      <c r="M85" s="54" t="s">
        <v>99</v>
      </c>
      <c r="N85" s="54">
        <v>4</v>
      </c>
      <c r="O85" s="54" t="s">
        <v>100</v>
      </c>
      <c r="P85" s="54">
        <v>1995</v>
      </c>
      <c r="Q85" s="54" t="s">
        <v>101</v>
      </c>
      <c r="R85" s="54" t="s">
        <v>102</v>
      </c>
      <c r="S85" s="54" t="s">
        <v>125</v>
      </c>
      <c r="T85" s="54" t="s">
        <v>707</v>
      </c>
      <c r="U85" s="54" t="s">
        <v>127</v>
      </c>
      <c r="V85" s="110">
        <v>78</v>
      </c>
      <c r="W85" s="106">
        <v>0.3</v>
      </c>
      <c r="X85" s="106">
        <v>0.08</v>
      </c>
      <c r="Y85" s="106">
        <v>129</v>
      </c>
      <c r="Z85" s="106">
        <v>9.3000000000000007</v>
      </c>
      <c r="AA85" s="106">
        <v>0.19</v>
      </c>
      <c r="AB85" s="99"/>
      <c r="AC85" s="99"/>
      <c r="AD85" s="49"/>
      <c r="AE85" s="99"/>
      <c r="AF85" s="99"/>
      <c r="AG85" s="49"/>
      <c r="AH85" s="54" t="s">
        <v>124</v>
      </c>
      <c r="AI85" s="52">
        <v>47.2</v>
      </c>
      <c r="AJ85" s="54" t="s">
        <v>128</v>
      </c>
      <c r="AK85" s="54" t="s">
        <v>108</v>
      </c>
      <c r="AL85" s="54">
        <f t="shared" si="11"/>
        <v>1995</v>
      </c>
      <c r="AM85" s="54" t="s">
        <v>707</v>
      </c>
      <c r="AN85" s="54">
        <v>3</v>
      </c>
      <c r="AO85" s="44" t="s">
        <v>110</v>
      </c>
    </row>
    <row r="86" spans="1:41" s="103" customFormat="1" x14ac:dyDescent="0.3">
      <c r="A86" s="104" t="s">
        <v>1324</v>
      </c>
      <c r="B86" s="44" t="s">
        <v>1410</v>
      </c>
      <c r="C86" s="44" t="s">
        <v>1326</v>
      </c>
      <c r="D86" s="47">
        <v>2</v>
      </c>
      <c r="E86" s="47" t="s">
        <v>96</v>
      </c>
      <c r="F86" s="44" t="s">
        <v>1474</v>
      </c>
      <c r="G86" s="41" t="s">
        <v>710</v>
      </c>
      <c r="H86" s="109" t="s">
        <v>1513</v>
      </c>
      <c r="I86" s="109" t="s">
        <v>1511</v>
      </c>
      <c r="J86" s="41" t="s">
        <v>1475</v>
      </c>
      <c r="K86" s="54" t="s">
        <v>97</v>
      </c>
      <c r="L86" s="54" t="s">
        <v>124</v>
      </c>
      <c r="M86" s="54" t="s">
        <v>99</v>
      </c>
      <c r="N86" s="54">
        <v>4</v>
      </c>
      <c r="O86" s="54" t="s">
        <v>100</v>
      </c>
      <c r="P86" s="54">
        <v>1995</v>
      </c>
      <c r="Q86" s="54" t="s">
        <v>101</v>
      </c>
      <c r="R86" s="54" t="s">
        <v>102</v>
      </c>
      <c r="S86" s="54" t="s">
        <v>125</v>
      </c>
      <c r="T86" s="54" t="s">
        <v>707</v>
      </c>
      <c r="U86" s="54" t="s">
        <v>127</v>
      </c>
      <c r="V86" s="110">
        <v>78</v>
      </c>
      <c r="W86" s="106">
        <v>0.3</v>
      </c>
      <c r="X86" s="106">
        <v>0.08</v>
      </c>
      <c r="Y86" s="106">
        <v>129</v>
      </c>
      <c r="Z86" s="106">
        <v>9.3000000000000007</v>
      </c>
      <c r="AA86" s="106">
        <v>0.19</v>
      </c>
      <c r="AB86" s="99"/>
      <c r="AC86" s="99"/>
      <c r="AD86" s="49"/>
      <c r="AE86" s="99"/>
      <c r="AF86" s="99"/>
      <c r="AG86" s="49"/>
      <c r="AH86" s="54" t="s">
        <v>124</v>
      </c>
      <c r="AI86" s="52">
        <v>47.2</v>
      </c>
      <c r="AJ86" s="54" t="s">
        <v>128</v>
      </c>
      <c r="AK86" s="54" t="s">
        <v>108</v>
      </c>
      <c r="AL86" s="54">
        <f t="shared" si="11"/>
        <v>1995</v>
      </c>
      <c r="AM86" s="54" t="s">
        <v>707</v>
      </c>
      <c r="AN86" s="54">
        <v>3</v>
      </c>
      <c r="AO86" s="44" t="s">
        <v>110</v>
      </c>
    </row>
    <row r="87" spans="1:41" s="103" customFormat="1" x14ac:dyDescent="0.3">
      <c r="A87" s="104" t="s">
        <v>1324</v>
      </c>
      <c r="B87" s="44" t="s">
        <v>1410</v>
      </c>
      <c r="C87" s="44" t="s">
        <v>1326</v>
      </c>
      <c r="D87" s="47">
        <v>2</v>
      </c>
      <c r="E87" s="47" t="s">
        <v>96</v>
      </c>
      <c r="F87" s="44" t="s">
        <v>1474</v>
      </c>
      <c r="G87" s="41" t="s">
        <v>710</v>
      </c>
      <c r="H87" s="109" t="s">
        <v>1513</v>
      </c>
      <c r="I87" s="109" t="s">
        <v>1512</v>
      </c>
      <c r="J87" s="41" t="s">
        <v>1475</v>
      </c>
      <c r="K87" s="54" t="s">
        <v>97</v>
      </c>
      <c r="L87" s="54" t="s">
        <v>124</v>
      </c>
      <c r="M87" s="54" t="s">
        <v>99</v>
      </c>
      <c r="N87" s="54">
        <v>4</v>
      </c>
      <c r="O87" s="54" t="s">
        <v>100</v>
      </c>
      <c r="P87" s="54">
        <v>1995</v>
      </c>
      <c r="Q87" s="54" t="s">
        <v>101</v>
      </c>
      <c r="R87" s="54" t="s">
        <v>102</v>
      </c>
      <c r="S87" s="54" t="s">
        <v>125</v>
      </c>
      <c r="T87" s="54" t="s">
        <v>707</v>
      </c>
      <c r="U87" s="54" t="s">
        <v>127</v>
      </c>
      <c r="V87" s="110">
        <v>78</v>
      </c>
      <c r="W87" s="106">
        <v>0.3</v>
      </c>
      <c r="X87" s="106">
        <v>0.08</v>
      </c>
      <c r="Y87" s="106">
        <v>129</v>
      </c>
      <c r="Z87" s="106">
        <v>9.3000000000000007</v>
      </c>
      <c r="AA87" s="106">
        <v>0.19</v>
      </c>
      <c r="AB87" s="99"/>
      <c r="AC87" s="99"/>
      <c r="AD87" s="49"/>
      <c r="AE87" s="99"/>
      <c r="AF87" s="99"/>
      <c r="AG87" s="49"/>
      <c r="AH87" s="54" t="s">
        <v>124</v>
      </c>
      <c r="AI87" s="52">
        <v>47.2</v>
      </c>
      <c r="AJ87" s="54" t="s">
        <v>128</v>
      </c>
      <c r="AK87" s="54" t="s">
        <v>108</v>
      </c>
      <c r="AL87" s="54">
        <f t="shared" si="11"/>
        <v>1995</v>
      </c>
      <c r="AM87" s="54" t="s">
        <v>707</v>
      </c>
      <c r="AN87" s="54">
        <v>3</v>
      </c>
      <c r="AO87" s="44" t="s">
        <v>110</v>
      </c>
    </row>
    <row r="88" spans="1:41" s="103" customFormat="1" x14ac:dyDescent="0.3">
      <c r="A88" s="104" t="s">
        <v>1324</v>
      </c>
      <c r="B88" s="44" t="s">
        <v>1410</v>
      </c>
      <c r="C88" s="44" t="s">
        <v>1326</v>
      </c>
      <c r="D88" s="47">
        <v>2</v>
      </c>
      <c r="E88" s="47" t="s">
        <v>96</v>
      </c>
      <c r="F88" s="44" t="s">
        <v>1474</v>
      </c>
      <c r="G88" s="41" t="s">
        <v>710</v>
      </c>
      <c r="H88" s="109" t="s">
        <v>1513</v>
      </c>
      <c r="I88" s="109" t="s">
        <v>1514</v>
      </c>
      <c r="J88" s="41" t="s">
        <v>1475</v>
      </c>
      <c r="K88" s="54" t="s">
        <v>97</v>
      </c>
      <c r="L88" s="54" t="s">
        <v>124</v>
      </c>
      <c r="M88" s="54" t="s">
        <v>99</v>
      </c>
      <c r="N88" s="54">
        <v>4</v>
      </c>
      <c r="O88" s="54" t="s">
        <v>100</v>
      </c>
      <c r="P88" s="54">
        <v>1995</v>
      </c>
      <c r="Q88" s="54" t="s">
        <v>101</v>
      </c>
      <c r="R88" s="54" t="s">
        <v>102</v>
      </c>
      <c r="S88" s="54" t="s">
        <v>125</v>
      </c>
      <c r="T88" s="54" t="s">
        <v>707</v>
      </c>
      <c r="U88" s="54" t="s">
        <v>127</v>
      </c>
      <c r="V88" s="110">
        <v>78</v>
      </c>
      <c r="W88" s="106">
        <v>0.3</v>
      </c>
      <c r="X88" s="106">
        <v>0.08</v>
      </c>
      <c r="Y88" s="106">
        <v>129</v>
      </c>
      <c r="Z88" s="106">
        <v>9.3000000000000007</v>
      </c>
      <c r="AA88" s="106">
        <v>0.19</v>
      </c>
      <c r="AB88" s="99"/>
      <c r="AC88" s="99"/>
      <c r="AD88" s="49"/>
      <c r="AE88" s="99"/>
      <c r="AF88" s="99"/>
      <c r="AG88" s="49"/>
      <c r="AH88" s="54" t="s">
        <v>124</v>
      </c>
      <c r="AI88" s="52">
        <v>47.2</v>
      </c>
      <c r="AJ88" s="54" t="s">
        <v>128</v>
      </c>
      <c r="AK88" s="54" t="s">
        <v>108</v>
      </c>
      <c r="AL88" s="54">
        <f t="shared" si="11"/>
        <v>1995</v>
      </c>
      <c r="AM88" s="54" t="s">
        <v>707</v>
      </c>
      <c r="AN88" s="54">
        <v>3</v>
      </c>
      <c r="AO88" s="44" t="s">
        <v>110</v>
      </c>
    </row>
    <row r="89" spans="1:41" s="103" customFormat="1" x14ac:dyDescent="0.3">
      <c r="A89" s="104" t="s">
        <v>1324</v>
      </c>
      <c r="B89" s="44" t="s">
        <v>1410</v>
      </c>
      <c r="C89" s="44" t="s">
        <v>1326</v>
      </c>
      <c r="D89" s="47">
        <v>2</v>
      </c>
      <c r="E89" s="47" t="s">
        <v>96</v>
      </c>
      <c r="F89" s="44" t="s">
        <v>1474</v>
      </c>
      <c r="G89" s="41" t="s">
        <v>710</v>
      </c>
      <c r="H89" s="109" t="s">
        <v>1513</v>
      </c>
      <c r="I89" s="109" t="s">
        <v>1515</v>
      </c>
      <c r="J89" s="41" t="s">
        <v>1475</v>
      </c>
      <c r="K89" s="54" t="s">
        <v>97</v>
      </c>
      <c r="L89" s="54" t="s">
        <v>124</v>
      </c>
      <c r="M89" s="54" t="s">
        <v>99</v>
      </c>
      <c r="N89" s="54">
        <v>4</v>
      </c>
      <c r="O89" s="54" t="s">
        <v>100</v>
      </c>
      <c r="P89" s="54">
        <v>1995</v>
      </c>
      <c r="Q89" s="54" t="s">
        <v>101</v>
      </c>
      <c r="R89" s="54" t="s">
        <v>102</v>
      </c>
      <c r="S89" s="54" t="s">
        <v>125</v>
      </c>
      <c r="T89" s="54" t="s">
        <v>707</v>
      </c>
      <c r="U89" s="54" t="s">
        <v>127</v>
      </c>
      <c r="V89" s="110">
        <v>78</v>
      </c>
      <c r="W89" s="106">
        <v>0.3</v>
      </c>
      <c r="X89" s="106">
        <v>0.08</v>
      </c>
      <c r="Y89" s="106">
        <v>129</v>
      </c>
      <c r="Z89" s="106">
        <v>9.3000000000000007</v>
      </c>
      <c r="AA89" s="106">
        <v>0.19</v>
      </c>
      <c r="AB89" s="99"/>
      <c r="AC89" s="99"/>
      <c r="AD89" s="49"/>
      <c r="AE89" s="99"/>
      <c r="AF89" s="99"/>
      <c r="AG89" s="49"/>
      <c r="AH89" s="54" t="s">
        <v>124</v>
      </c>
      <c r="AI89" s="52">
        <v>47.2</v>
      </c>
      <c r="AJ89" s="54" t="s">
        <v>128</v>
      </c>
      <c r="AK89" s="54" t="s">
        <v>108</v>
      </c>
      <c r="AL89" s="54">
        <f t="shared" si="10"/>
        <v>1995</v>
      </c>
      <c r="AM89" s="54" t="s">
        <v>707</v>
      </c>
      <c r="AN89" s="54">
        <v>3</v>
      </c>
      <c r="AO89" s="44" t="s">
        <v>110</v>
      </c>
    </row>
    <row r="90" spans="1:41" s="103" customFormat="1" x14ac:dyDescent="0.3">
      <c r="A90" s="104" t="s">
        <v>1324</v>
      </c>
      <c r="B90" s="44" t="s">
        <v>1410</v>
      </c>
      <c r="C90" s="44" t="s">
        <v>1326</v>
      </c>
      <c r="D90" s="47">
        <v>2</v>
      </c>
      <c r="E90" s="47" t="s">
        <v>96</v>
      </c>
      <c r="F90" s="44" t="s">
        <v>1474</v>
      </c>
      <c r="G90" s="41" t="s">
        <v>710</v>
      </c>
      <c r="H90" s="109" t="s">
        <v>1513</v>
      </c>
      <c r="I90" s="109" t="s">
        <v>1516</v>
      </c>
      <c r="J90" s="41" t="s">
        <v>1475</v>
      </c>
      <c r="K90" s="54" t="s">
        <v>97</v>
      </c>
      <c r="L90" s="54" t="s">
        <v>124</v>
      </c>
      <c r="M90" s="54" t="s">
        <v>99</v>
      </c>
      <c r="N90" s="54">
        <v>4</v>
      </c>
      <c r="O90" s="54" t="s">
        <v>100</v>
      </c>
      <c r="P90" s="54">
        <v>1995</v>
      </c>
      <c r="Q90" s="54" t="s">
        <v>101</v>
      </c>
      <c r="R90" s="54" t="s">
        <v>102</v>
      </c>
      <c r="S90" s="54" t="s">
        <v>125</v>
      </c>
      <c r="T90" s="54" t="s">
        <v>707</v>
      </c>
      <c r="U90" s="54" t="s">
        <v>127</v>
      </c>
      <c r="V90" s="110">
        <v>78</v>
      </c>
      <c r="W90" s="106">
        <v>0.3</v>
      </c>
      <c r="X90" s="106">
        <v>0.08</v>
      </c>
      <c r="Y90" s="106">
        <v>129</v>
      </c>
      <c r="Z90" s="106">
        <v>9.3000000000000007</v>
      </c>
      <c r="AA90" s="106">
        <v>0.19</v>
      </c>
      <c r="AB90" s="99"/>
      <c r="AC90" s="99"/>
      <c r="AD90" s="49"/>
      <c r="AE90" s="99"/>
      <c r="AF90" s="99"/>
      <c r="AG90" s="49"/>
      <c r="AH90" s="54" t="s">
        <v>124</v>
      </c>
      <c r="AI90" s="52">
        <v>47.2</v>
      </c>
      <c r="AJ90" s="54" t="s">
        <v>128</v>
      </c>
      <c r="AK90" s="54" t="s">
        <v>108</v>
      </c>
      <c r="AL90" s="54">
        <f t="shared" si="10"/>
        <v>1995</v>
      </c>
      <c r="AM90" s="54" t="s">
        <v>707</v>
      </c>
      <c r="AN90" s="54">
        <v>3</v>
      </c>
      <c r="AO90" s="44" t="s">
        <v>110</v>
      </c>
    </row>
    <row r="91" spans="1:41" s="103" customFormat="1" x14ac:dyDescent="0.3">
      <c r="A91" s="104" t="s">
        <v>1324</v>
      </c>
      <c r="B91" s="44" t="s">
        <v>1410</v>
      </c>
      <c r="C91" s="44" t="s">
        <v>1326</v>
      </c>
      <c r="D91" s="47">
        <v>2</v>
      </c>
      <c r="E91" s="47" t="s">
        <v>96</v>
      </c>
      <c r="F91" s="44" t="s">
        <v>1474</v>
      </c>
      <c r="G91" s="41" t="s">
        <v>710</v>
      </c>
      <c r="H91" s="109" t="s">
        <v>1513</v>
      </c>
      <c r="I91" s="109" t="s">
        <v>1517</v>
      </c>
      <c r="J91" s="41" t="s">
        <v>1475</v>
      </c>
      <c r="K91" s="54" t="s">
        <v>97</v>
      </c>
      <c r="L91" s="54" t="s">
        <v>124</v>
      </c>
      <c r="M91" s="54" t="s">
        <v>99</v>
      </c>
      <c r="N91" s="54">
        <v>4</v>
      </c>
      <c r="O91" s="54" t="s">
        <v>100</v>
      </c>
      <c r="P91" s="54">
        <v>1995</v>
      </c>
      <c r="Q91" s="54" t="s">
        <v>101</v>
      </c>
      <c r="R91" s="54" t="s">
        <v>102</v>
      </c>
      <c r="S91" s="54" t="s">
        <v>125</v>
      </c>
      <c r="T91" s="54" t="s">
        <v>707</v>
      </c>
      <c r="U91" s="54" t="s">
        <v>127</v>
      </c>
      <c r="V91" s="110">
        <v>78</v>
      </c>
      <c r="W91" s="106">
        <v>0.3</v>
      </c>
      <c r="X91" s="106">
        <v>0.08</v>
      </c>
      <c r="Y91" s="106">
        <v>129</v>
      </c>
      <c r="Z91" s="106">
        <v>9.3000000000000007</v>
      </c>
      <c r="AA91" s="106">
        <v>0.19</v>
      </c>
      <c r="AB91" s="99"/>
      <c r="AC91" s="99"/>
      <c r="AD91" s="49"/>
      <c r="AE91" s="99"/>
      <c r="AF91" s="99"/>
      <c r="AG91" s="49"/>
      <c r="AH91" s="54" t="s">
        <v>124</v>
      </c>
      <c r="AI91" s="52">
        <v>47.2</v>
      </c>
      <c r="AJ91" s="54" t="s">
        <v>128</v>
      </c>
      <c r="AK91" s="54" t="s">
        <v>108</v>
      </c>
      <c r="AL91" s="54">
        <f t="shared" si="10"/>
        <v>1995</v>
      </c>
      <c r="AM91" s="54" t="s">
        <v>707</v>
      </c>
      <c r="AN91" s="54">
        <v>3</v>
      </c>
      <c r="AO91" s="44" t="s">
        <v>110</v>
      </c>
    </row>
    <row r="92" spans="1:41" s="103" customFormat="1" x14ac:dyDescent="0.3">
      <c r="A92" s="104" t="s">
        <v>1324</v>
      </c>
      <c r="B92" s="44" t="s">
        <v>1410</v>
      </c>
      <c r="C92" s="44" t="s">
        <v>1326</v>
      </c>
      <c r="D92" s="47">
        <v>2</v>
      </c>
      <c r="E92" s="47" t="s">
        <v>96</v>
      </c>
      <c r="F92" s="44" t="s">
        <v>1474</v>
      </c>
      <c r="G92" s="41" t="s">
        <v>710</v>
      </c>
      <c r="H92" s="109" t="s">
        <v>1513</v>
      </c>
      <c r="I92" s="109" t="s">
        <v>1518</v>
      </c>
      <c r="J92" s="41" t="s">
        <v>1475</v>
      </c>
      <c r="K92" s="54" t="s">
        <v>97</v>
      </c>
      <c r="L92" s="54" t="s">
        <v>124</v>
      </c>
      <c r="M92" s="54" t="s">
        <v>99</v>
      </c>
      <c r="N92" s="54">
        <v>4</v>
      </c>
      <c r="O92" s="54" t="s">
        <v>100</v>
      </c>
      <c r="P92" s="54">
        <v>1995</v>
      </c>
      <c r="Q92" s="54" t="s">
        <v>101</v>
      </c>
      <c r="R92" s="54" t="s">
        <v>102</v>
      </c>
      <c r="S92" s="54" t="s">
        <v>125</v>
      </c>
      <c r="T92" s="54" t="s">
        <v>707</v>
      </c>
      <c r="U92" s="54" t="s">
        <v>127</v>
      </c>
      <c r="V92" s="110">
        <v>78</v>
      </c>
      <c r="W92" s="106">
        <v>0.3</v>
      </c>
      <c r="X92" s="106">
        <v>0.08</v>
      </c>
      <c r="Y92" s="106">
        <v>129</v>
      </c>
      <c r="Z92" s="106">
        <v>9.3000000000000007</v>
      </c>
      <c r="AA92" s="106">
        <v>0.19</v>
      </c>
      <c r="AB92" s="99"/>
      <c r="AC92" s="99"/>
      <c r="AD92" s="49"/>
      <c r="AE92" s="99"/>
      <c r="AF92" s="99"/>
      <c r="AG92" s="49"/>
      <c r="AH92" s="54" t="s">
        <v>124</v>
      </c>
      <c r="AI92" s="52">
        <v>47.2</v>
      </c>
      <c r="AJ92" s="54" t="s">
        <v>128</v>
      </c>
      <c r="AK92" s="54" t="s">
        <v>108</v>
      </c>
      <c r="AL92" s="54">
        <f t="shared" si="10"/>
        <v>1995</v>
      </c>
      <c r="AM92" s="54" t="s">
        <v>707</v>
      </c>
      <c r="AN92" s="54">
        <v>3</v>
      </c>
      <c r="AO92" s="44" t="s">
        <v>110</v>
      </c>
    </row>
    <row r="93" spans="1:41" s="103" customFormat="1" x14ac:dyDescent="0.3">
      <c r="A93" s="104" t="s">
        <v>1324</v>
      </c>
      <c r="B93" s="44" t="s">
        <v>1410</v>
      </c>
      <c r="C93" s="44" t="s">
        <v>1326</v>
      </c>
      <c r="D93" s="47">
        <v>2</v>
      </c>
      <c r="E93" s="47" t="s">
        <v>96</v>
      </c>
      <c r="F93" s="44" t="s">
        <v>1474</v>
      </c>
      <c r="G93" s="41" t="s">
        <v>710</v>
      </c>
      <c r="H93" s="109" t="s">
        <v>1513</v>
      </c>
      <c r="I93" s="109" t="s">
        <v>1519</v>
      </c>
      <c r="J93" s="41" t="s">
        <v>1475</v>
      </c>
      <c r="K93" s="54" t="s">
        <v>97</v>
      </c>
      <c r="L93" s="54" t="s">
        <v>124</v>
      </c>
      <c r="M93" s="54" t="s">
        <v>99</v>
      </c>
      <c r="N93" s="54">
        <v>4</v>
      </c>
      <c r="O93" s="54" t="s">
        <v>100</v>
      </c>
      <c r="P93" s="54">
        <v>1995</v>
      </c>
      <c r="Q93" s="54" t="s">
        <v>101</v>
      </c>
      <c r="R93" s="54" t="s">
        <v>102</v>
      </c>
      <c r="S93" s="54" t="s">
        <v>125</v>
      </c>
      <c r="T93" s="54" t="s">
        <v>707</v>
      </c>
      <c r="U93" s="54" t="s">
        <v>127</v>
      </c>
      <c r="V93" s="110">
        <v>78</v>
      </c>
      <c r="W93" s="106">
        <v>0.3</v>
      </c>
      <c r="X93" s="106">
        <v>0.08</v>
      </c>
      <c r="Y93" s="106">
        <v>129</v>
      </c>
      <c r="Z93" s="106">
        <v>9.3000000000000007</v>
      </c>
      <c r="AA93" s="106">
        <v>0.19</v>
      </c>
      <c r="AB93" s="99"/>
      <c r="AC93" s="99"/>
      <c r="AD93" s="49"/>
      <c r="AE93" s="99"/>
      <c r="AF93" s="99"/>
      <c r="AG93" s="49"/>
      <c r="AH93" s="54" t="s">
        <v>124</v>
      </c>
      <c r="AI93" s="52">
        <v>47.2</v>
      </c>
      <c r="AJ93" s="54" t="s">
        <v>128</v>
      </c>
      <c r="AK93" s="54" t="s">
        <v>108</v>
      </c>
      <c r="AL93" s="54">
        <f t="shared" ref="AL93:AL96" si="12">P93</f>
        <v>1995</v>
      </c>
      <c r="AM93" s="54" t="s">
        <v>707</v>
      </c>
      <c r="AN93" s="54">
        <v>3</v>
      </c>
      <c r="AO93" s="44" t="s">
        <v>110</v>
      </c>
    </row>
    <row r="94" spans="1:41" s="103" customFormat="1" x14ac:dyDescent="0.3">
      <c r="A94" s="104" t="s">
        <v>1324</v>
      </c>
      <c r="B94" s="44" t="s">
        <v>1410</v>
      </c>
      <c r="C94" s="44" t="s">
        <v>1326</v>
      </c>
      <c r="D94" s="47">
        <v>2</v>
      </c>
      <c r="E94" s="47" t="s">
        <v>96</v>
      </c>
      <c r="F94" s="44" t="s">
        <v>1474</v>
      </c>
      <c r="G94" s="41" t="s">
        <v>710</v>
      </c>
      <c r="H94" s="109" t="s">
        <v>1513</v>
      </c>
      <c r="I94" s="109" t="s">
        <v>1520</v>
      </c>
      <c r="J94" s="41" t="s">
        <v>1475</v>
      </c>
      <c r="K94" s="54" t="s">
        <v>97</v>
      </c>
      <c r="L94" s="54" t="s">
        <v>124</v>
      </c>
      <c r="M94" s="54" t="s">
        <v>99</v>
      </c>
      <c r="N94" s="54">
        <v>4</v>
      </c>
      <c r="O94" s="54" t="s">
        <v>100</v>
      </c>
      <c r="P94" s="54">
        <v>1995</v>
      </c>
      <c r="Q94" s="54" t="s">
        <v>101</v>
      </c>
      <c r="R94" s="54" t="s">
        <v>102</v>
      </c>
      <c r="S94" s="54" t="s">
        <v>125</v>
      </c>
      <c r="T94" s="54" t="s">
        <v>707</v>
      </c>
      <c r="U94" s="54" t="s">
        <v>127</v>
      </c>
      <c r="V94" s="110">
        <v>78</v>
      </c>
      <c r="W94" s="106">
        <v>0.3</v>
      </c>
      <c r="X94" s="106">
        <v>0.08</v>
      </c>
      <c r="Y94" s="106">
        <v>129</v>
      </c>
      <c r="Z94" s="106">
        <v>9.3000000000000007</v>
      </c>
      <c r="AA94" s="106">
        <v>0.19</v>
      </c>
      <c r="AB94" s="99"/>
      <c r="AC94" s="99"/>
      <c r="AD94" s="49"/>
      <c r="AE94" s="99"/>
      <c r="AF94" s="99"/>
      <c r="AG94" s="49"/>
      <c r="AH94" s="54" t="s">
        <v>124</v>
      </c>
      <c r="AI94" s="52">
        <v>47.2</v>
      </c>
      <c r="AJ94" s="54" t="s">
        <v>128</v>
      </c>
      <c r="AK94" s="54" t="s">
        <v>108</v>
      </c>
      <c r="AL94" s="54">
        <f t="shared" si="12"/>
        <v>1995</v>
      </c>
      <c r="AM94" s="54" t="s">
        <v>707</v>
      </c>
      <c r="AN94" s="54">
        <v>3</v>
      </c>
      <c r="AO94" s="44" t="s">
        <v>110</v>
      </c>
    </row>
    <row r="95" spans="1:41" s="103" customFormat="1" x14ac:dyDescent="0.3">
      <c r="A95" s="104" t="s">
        <v>1324</v>
      </c>
      <c r="B95" s="44" t="s">
        <v>1410</v>
      </c>
      <c r="C95" s="44" t="s">
        <v>1326</v>
      </c>
      <c r="D95" s="47">
        <v>2</v>
      </c>
      <c r="E95" s="47" t="s">
        <v>96</v>
      </c>
      <c r="F95" s="44" t="s">
        <v>1474</v>
      </c>
      <c r="G95" s="41" t="s">
        <v>710</v>
      </c>
      <c r="H95" s="109" t="s">
        <v>1513</v>
      </c>
      <c r="I95" s="109" t="s">
        <v>1521</v>
      </c>
      <c r="J95" s="41" t="s">
        <v>1475</v>
      </c>
      <c r="K95" s="54" t="s">
        <v>97</v>
      </c>
      <c r="L95" s="54" t="s">
        <v>124</v>
      </c>
      <c r="M95" s="54" t="s">
        <v>99</v>
      </c>
      <c r="N95" s="54">
        <v>4</v>
      </c>
      <c r="O95" s="54" t="s">
        <v>100</v>
      </c>
      <c r="P95" s="54">
        <v>1995</v>
      </c>
      <c r="Q95" s="54" t="s">
        <v>101</v>
      </c>
      <c r="R95" s="54" t="s">
        <v>102</v>
      </c>
      <c r="S95" s="54" t="s">
        <v>125</v>
      </c>
      <c r="T95" s="54" t="s">
        <v>707</v>
      </c>
      <c r="U95" s="54" t="s">
        <v>127</v>
      </c>
      <c r="V95" s="110">
        <v>78</v>
      </c>
      <c r="W95" s="106">
        <v>0.3</v>
      </c>
      <c r="X95" s="106">
        <v>0.08</v>
      </c>
      <c r="Y95" s="106">
        <v>129</v>
      </c>
      <c r="Z95" s="106">
        <v>9.3000000000000007</v>
      </c>
      <c r="AA95" s="106">
        <v>0.19</v>
      </c>
      <c r="AB95" s="99"/>
      <c r="AC95" s="99"/>
      <c r="AD95" s="49"/>
      <c r="AE95" s="99"/>
      <c r="AF95" s="99"/>
      <c r="AG95" s="49"/>
      <c r="AH95" s="54" t="s">
        <v>124</v>
      </c>
      <c r="AI95" s="52">
        <v>47.2</v>
      </c>
      <c r="AJ95" s="54" t="s">
        <v>128</v>
      </c>
      <c r="AK95" s="54" t="s">
        <v>108</v>
      </c>
      <c r="AL95" s="54">
        <f t="shared" si="12"/>
        <v>1995</v>
      </c>
      <c r="AM95" s="54" t="s">
        <v>707</v>
      </c>
      <c r="AN95" s="54">
        <v>3</v>
      </c>
      <c r="AO95" s="44" t="s">
        <v>110</v>
      </c>
    </row>
    <row r="96" spans="1:41" s="103" customFormat="1" x14ac:dyDescent="0.3">
      <c r="A96" s="104" t="s">
        <v>1324</v>
      </c>
      <c r="B96" s="44" t="s">
        <v>1410</v>
      </c>
      <c r="C96" s="44" t="s">
        <v>1326</v>
      </c>
      <c r="D96" s="47">
        <v>2</v>
      </c>
      <c r="E96" s="47" t="s">
        <v>96</v>
      </c>
      <c r="F96" s="44" t="s">
        <v>1474</v>
      </c>
      <c r="G96" s="41" t="s">
        <v>710</v>
      </c>
      <c r="H96" s="109" t="s">
        <v>1513</v>
      </c>
      <c r="I96" s="109" t="s">
        <v>1522</v>
      </c>
      <c r="J96" s="41" t="s">
        <v>1475</v>
      </c>
      <c r="K96" s="54" t="s">
        <v>97</v>
      </c>
      <c r="L96" s="54" t="s">
        <v>124</v>
      </c>
      <c r="M96" s="54" t="s">
        <v>99</v>
      </c>
      <c r="N96" s="54">
        <v>4</v>
      </c>
      <c r="O96" s="54" t="s">
        <v>100</v>
      </c>
      <c r="P96" s="54">
        <v>1995</v>
      </c>
      <c r="Q96" s="54" t="s">
        <v>101</v>
      </c>
      <c r="R96" s="54" t="s">
        <v>102</v>
      </c>
      <c r="S96" s="54" t="s">
        <v>125</v>
      </c>
      <c r="T96" s="54" t="s">
        <v>707</v>
      </c>
      <c r="U96" s="54" t="s">
        <v>127</v>
      </c>
      <c r="V96" s="110">
        <v>78</v>
      </c>
      <c r="W96" s="106">
        <v>0.3</v>
      </c>
      <c r="X96" s="106">
        <v>0.08</v>
      </c>
      <c r="Y96" s="106">
        <v>129</v>
      </c>
      <c r="Z96" s="106">
        <v>9.3000000000000007</v>
      </c>
      <c r="AA96" s="106">
        <v>0.19</v>
      </c>
      <c r="AB96" s="99"/>
      <c r="AC96" s="99"/>
      <c r="AD96" s="49"/>
      <c r="AE96" s="99"/>
      <c r="AF96" s="99"/>
      <c r="AG96" s="49"/>
      <c r="AH96" s="54" t="s">
        <v>124</v>
      </c>
      <c r="AI96" s="52">
        <v>47.2</v>
      </c>
      <c r="AJ96" s="54" t="s">
        <v>128</v>
      </c>
      <c r="AK96" s="54" t="s">
        <v>108</v>
      </c>
      <c r="AL96" s="54">
        <f t="shared" si="12"/>
        <v>1995</v>
      </c>
      <c r="AM96" s="54" t="s">
        <v>707</v>
      </c>
      <c r="AN96" s="54">
        <v>3</v>
      </c>
      <c r="AO96" s="44" t="s">
        <v>110</v>
      </c>
    </row>
    <row r="97" spans="1:41" s="103" customFormat="1" x14ac:dyDescent="0.3">
      <c r="A97" s="104" t="s">
        <v>1324</v>
      </c>
      <c r="B97" s="44" t="s">
        <v>1410</v>
      </c>
      <c r="C97" s="44" t="s">
        <v>1326</v>
      </c>
      <c r="D97" s="47">
        <v>2</v>
      </c>
      <c r="E97" s="47" t="s">
        <v>96</v>
      </c>
      <c r="F97" s="44" t="s">
        <v>1474</v>
      </c>
      <c r="G97" s="41" t="s">
        <v>710</v>
      </c>
      <c r="H97" s="109" t="s">
        <v>1513</v>
      </c>
      <c r="I97" s="109" t="s">
        <v>1523</v>
      </c>
      <c r="J97" s="41" t="s">
        <v>1475</v>
      </c>
      <c r="K97" s="54" t="s">
        <v>97</v>
      </c>
      <c r="L97" s="54" t="s">
        <v>124</v>
      </c>
      <c r="M97" s="54" t="s">
        <v>99</v>
      </c>
      <c r="N97" s="54">
        <v>4</v>
      </c>
      <c r="O97" s="54" t="s">
        <v>100</v>
      </c>
      <c r="P97" s="54">
        <v>1995</v>
      </c>
      <c r="Q97" s="54" t="s">
        <v>101</v>
      </c>
      <c r="R97" s="54" t="s">
        <v>102</v>
      </c>
      <c r="S97" s="54" t="s">
        <v>125</v>
      </c>
      <c r="T97" s="54" t="s">
        <v>707</v>
      </c>
      <c r="U97" s="54" t="s">
        <v>127</v>
      </c>
      <c r="V97" s="110">
        <v>78</v>
      </c>
      <c r="W97" s="106">
        <v>0.3</v>
      </c>
      <c r="X97" s="106">
        <v>0.08</v>
      </c>
      <c r="Y97" s="106">
        <v>129</v>
      </c>
      <c r="Z97" s="106">
        <v>9.3000000000000007</v>
      </c>
      <c r="AA97" s="106">
        <v>0.19</v>
      </c>
      <c r="AB97" s="99"/>
      <c r="AC97" s="99"/>
      <c r="AD97" s="49"/>
      <c r="AE97" s="99"/>
      <c r="AF97" s="99"/>
      <c r="AG97" s="49"/>
      <c r="AH97" s="54" t="s">
        <v>124</v>
      </c>
      <c r="AI97" s="52">
        <v>47.2</v>
      </c>
      <c r="AJ97" s="54" t="s">
        <v>128</v>
      </c>
      <c r="AK97" s="54" t="s">
        <v>108</v>
      </c>
      <c r="AL97" s="54">
        <f t="shared" ref="AL97:AL100" si="13">P97</f>
        <v>1995</v>
      </c>
      <c r="AM97" s="54" t="s">
        <v>707</v>
      </c>
      <c r="AN97" s="54">
        <v>3</v>
      </c>
      <c r="AO97" s="44" t="s">
        <v>110</v>
      </c>
    </row>
    <row r="98" spans="1:41" s="103" customFormat="1" x14ac:dyDescent="0.3">
      <c r="A98" s="104" t="s">
        <v>1324</v>
      </c>
      <c r="B98" s="44" t="s">
        <v>1410</v>
      </c>
      <c r="C98" s="44" t="s">
        <v>1326</v>
      </c>
      <c r="D98" s="47">
        <v>2</v>
      </c>
      <c r="E98" s="47" t="s">
        <v>96</v>
      </c>
      <c r="F98" s="44" t="s">
        <v>1474</v>
      </c>
      <c r="G98" s="41" t="s">
        <v>710</v>
      </c>
      <c r="H98" s="109" t="s">
        <v>1513</v>
      </c>
      <c r="I98" s="109" t="s">
        <v>1524</v>
      </c>
      <c r="J98" s="41" t="s">
        <v>1475</v>
      </c>
      <c r="K98" s="54" t="s">
        <v>97</v>
      </c>
      <c r="L98" s="54" t="s">
        <v>124</v>
      </c>
      <c r="M98" s="54" t="s">
        <v>99</v>
      </c>
      <c r="N98" s="54">
        <v>4</v>
      </c>
      <c r="O98" s="54" t="s">
        <v>100</v>
      </c>
      <c r="P98" s="54">
        <v>1995</v>
      </c>
      <c r="Q98" s="54" t="s">
        <v>101</v>
      </c>
      <c r="R98" s="54" t="s">
        <v>102</v>
      </c>
      <c r="S98" s="54" t="s">
        <v>125</v>
      </c>
      <c r="T98" s="54" t="s">
        <v>707</v>
      </c>
      <c r="U98" s="54" t="s">
        <v>127</v>
      </c>
      <c r="V98" s="110">
        <v>78</v>
      </c>
      <c r="W98" s="106">
        <v>0.3</v>
      </c>
      <c r="X98" s="106">
        <v>0.08</v>
      </c>
      <c r="Y98" s="106">
        <v>129</v>
      </c>
      <c r="Z98" s="106">
        <v>9.3000000000000007</v>
      </c>
      <c r="AA98" s="106">
        <v>0.19</v>
      </c>
      <c r="AB98" s="99"/>
      <c r="AC98" s="99"/>
      <c r="AD98" s="49"/>
      <c r="AE98" s="99"/>
      <c r="AF98" s="99"/>
      <c r="AG98" s="49"/>
      <c r="AH98" s="54" t="s">
        <v>124</v>
      </c>
      <c r="AI98" s="52">
        <v>47.2</v>
      </c>
      <c r="AJ98" s="54" t="s">
        <v>128</v>
      </c>
      <c r="AK98" s="54" t="s">
        <v>108</v>
      </c>
      <c r="AL98" s="54">
        <f t="shared" si="13"/>
        <v>1995</v>
      </c>
      <c r="AM98" s="54" t="s">
        <v>707</v>
      </c>
      <c r="AN98" s="54">
        <v>3</v>
      </c>
      <c r="AO98" s="44" t="s">
        <v>110</v>
      </c>
    </row>
    <row r="99" spans="1:41" s="103" customFormat="1" x14ac:dyDescent="0.3">
      <c r="A99" s="104" t="s">
        <v>1324</v>
      </c>
      <c r="B99" s="44" t="s">
        <v>1410</v>
      </c>
      <c r="C99" s="44" t="s">
        <v>1326</v>
      </c>
      <c r="D99" s="47">
        <v>2</v>
      </c>
      <c r="E99" s="47" t="s">
        <v>96</v>
      </c>
      <c r="F99" s="44" t="s">
        <v>1474</v>
      </c>
      <c r="G99" s="41" t="s">
        <v>710</v>
      </c>
      <c r="H99" s="109" t="s">
        <v>1513</v>
      </c>
      <c r="I99" s="109" t="s">
        <v>1525</v>
      </c>
      <c r="J99" s="41" t="s">
        <v>1475</v>
      </c>
      <c r="K99" s="54" t="s">
        <v>97</v>
      </c>
      <c r="L99" s="54" t="s">
        <v>124</v>
      </c>
      <c r="M99" s="54" t="s">
        <v>99</v>
      </c>
      <c r="N99" s="54">
        <v>4</v>
      </c>
      <c r="O99" s="54" t="s">
        <v>100</v>
      </c>
      <c r="P99" s="54">
        <v>1995</v>
      </c>
      <c r="Q99" s="54" t="s">
        <v>101</v>
      </c>
      <c r="R99" s="54" t="s">
        <v>102</v>
      </c>
      <c r="S99" s="54" t="s">
        <v>125</v>
      </c>
      <c r="T99" s="54" t="s">
        <v>707</v>
      </c>
      <c r="U99" s="54" t="s">
        <v>127</v>
      </c>
      <c r="V99" s="110">
        <v>78</v>
      </c>
      <c r="W99" s="106">
        <v>0.3</v>
      </c>
      <c r="X99" s="106">
        <v>0.08</v>
      </c>
      <c r="Y99" s="106">
        <v>129</v>
      </c>
      <c r="Z99" s="106">
        <v>9.3000000000000007</v>
      </c>
      <c r="AA99" s="106">
        <v>0.19</v>
      </c>
      <c r="AB99" s="99"/>
      <c r="AC99" s="99"/>
      <c r="AD99" s="49"/>
      <c r="AE99" s="99"/>
      <c r="AF99" s="99"/>
      <c r="AG99" s="49"/>
      <c r="AH99" s="54" t="s">
        <v>124</v>
      </c>
      <c r="AI99" s="52">
        <v>47.2</v>
      </c>
      <c r="AJ99" s="54" t="s">
        <v>128</v>
      </c>
      <c r="AK99" s="54" t="s">
        <v>108</v>
      </c>
      <c r="AL99" s="54">
        <f t="shared" si="13"/>
        <v>1995</v>
      </c>
      <c r="AM99" s="54" t="s">
        <v>707</v>
      </c>
      <c r="AN99" s="54">
        <v>3</v>
      </c>
      <c r="AO99" s="44" t="s">
        <v>110</v>
      </c>
    </row>
    <row r="100" spans="1:41" s="103" customFormat="1" x14ac:dyDescent="0.3">
      <c r="A100" s="104" t="s">
        <v>1324</v>
      </c>
      <c r="B100" s="44" t="s">
        <v>1410</v>
      </c>
      <c r="C100" s="44" t="s">
        <v>1326</v>
      </c>
      <c r="D100" s="47">
        <v>2</v>
      </c>
      <c r="E100" s="47" t="s">
        <v>96</v>
      </c>
      <c r="F100" s="44" t="s">
        <v>1474</v>
      </c>
      <c r="G100" s="41" t="s">
        <v>710</v>
      </c>
      <c r="H100" s="109" t="s">
        <v>1513</v>
      </c>
      <c r="I100" s="109" t="s">
        <v>1526</v>
      </c>
      <c r="J100" s="41" t="s">
        <v>1475</v>
      </c>
      <c r="K100" s="54" t="s">
        <v>97</v>
      </c>
      <c r="L100" s="54" t="s">
        <v>124</v>
      </c>
      <c r="M100" s="54" t="s">
        <v>99</v>
      </c>
      <c r="N100" s="54">
        <v>4</v>
      </c>
      <c r="O100" s="54" t="s">
        <v>100</v>
      </c>
      <c r="P100" s="54">
        <v>1995</v>
      </c>
      <c r="Q100" s="54" t="s">
        <v>101</v>
      </c>
      <c r="R100" s="54" t="s">
        <v>102</v>
      </c>
      <c r="S100" s="54" t="s">
        <v>125</v>
      </c>
      <c r="T100" s="54" t="s">
        <v>707</v>
      </c>
      <c r="U100" s="54" t="s">
        <v>127</v>
      </c>
      <c r="V100" s="110">
        <v>78</v>
      </c>
      <c r="W100" s="106">
        <v>0.3</v>
      </c>
      <c r="X100" s="106">
        <v>0.08</v>
      </c>
      <c r="Y100" s="106">
        <v>129</v>
      </c>
      <c r="Z100" s="106">
        <v>9.3000000000000007</v>
      </c>
      <c r="AA100" s="106">
        <v>0.19</v>
      </c>
      <c r="AB100" s="99"/>
      <c r="AC100" s="99"/>
      <c r="AD100" s="49"/>
      <c r="AE100" s="99"/>
      <c r="AF100" s="99"/>
      <c r="AG100" s="49"/>
      <c r="AH100" s="54" t="s">
        <v>124</v>
      </c>
      <c r="AI100" s="52">
        <v>47.2</v>
      </c>
      <c r="AJ100" s="54" t="s">
        <v>128</v>
      </c>
      <c r="AK100" s="54" t="s">
        <v>108</v>
      </c>
      <c r="AL100" s="54">
        <f t="shared" si="13"/>
        <v>1995</v>
      </c>
      <c r="AM100" s="54" t="s">
        <v>707</v>
      </c>
      <c r="AN100" s="54">
        <v>3</v>
      </c>
      <c r="AO100" s="44" t="s">
        <v>110</v>
      </c>
    </row>
    <row r="101" spans="1:41" s="103" customFormat="1" x14ac:dyDescent="0.3">
      <c r="A101" s="104" t="s">
        <v>1324</v>
      </c>
      <c r="B101" s="44" t="s">
        <v>1410</v>
      </c>
      <c r="C101" s="44" t="s">
        <v>1326</v>
      </c>
      <c r="D101" s="47">
        <v>2</v>
      </c>
      <c r="E101" s="47" t="s">
        <v>96</v>
      </c>
      <c r="F101" s="44" t="s">
        <v>1474</v>
      </c>
      <c r="G101" s="41" t="s">
        <v>710</v>
      </c>
      <c r="H101" s="109" t="s">
        <v>1513</v>
      </c>
      <c r="I101" s="109" t="s">
        <v>1527</v>
      </c>
      <c r="J101" s="41" t="s">
        <v>1475</v>
      </c>
      <c r="K101" s="54" t="s">
        <v>97</v>
      </c>
      <c r="L101" s="54" t="s">
        <v>124</v>
      </c>
      <c r="M101" s="54" t="s">
        <v>99</v>
      </c>
      <c r="N101" s="54">
        <v>4</v>
      </c>
      <c r="O101" s="54" t="s">
        <v>100</v>
      </c>
      <c r="P101" s="54">
        <v>1995</v>
      </c>
      <c r="Q101" s="54" t="s">
        <v>101</v>
      </c>
      <c r="R101" s="54" t="s">
        <v>102</v>
      </c>
      <c r="S101" s="54" t="s">
        <v>125</v>
      </c>
      <c r="T101" s="54" t="s">
        <v>707</v>
      </c>
      <c r="U101" s="54" t="s">
        <v>127</v>
      </c>
      <c r="V101" s="110">
        <v>78</v>
      </c>
      <c r="W101" s="106">
        <v>0.3</v>
      </c>
      <c r="X101" s="106">
        <v>0.08</v>
      </c>
      <c r="Y101" s="106">
        <v>129</v>
      </c>
      <c r="Z101" s="106">
        <v>9.3000000000000007</v>
      </c>
      <c r="AA101" s="106">
        <v>0.19</v>
      </c>
      <c r="AB101" s="99"/>
      <c r="AC101" s="99"/>
      <c r="AD101" s="49"/>
      <c r="AE101" s="99"/>
      <c r="AF101" s="99"/>
      <c r="AG101" s="49"/>
      <c r="AH101" s="54" t="s">
        <v>124</v>
      </c>
      <c r="AI101" s="52">
        <v>47.2</v>
      </c>
      <c r="AJ101" s="54" t="s">
        <v>128</v>
      </c>
      <c r="AK101" s="54" t="s">
        <v>108</v>
      </c>
      <c r="AL101" s="54">
        <f t="shared" si="10"/>
        <v>1995</v>
      </c>
      <c r="AM101" s="54" t="s">
        <v>707</v>
      </c>
      <c r="AN101" s="54">
        <v>3</v>
      </c>
      <c r="AO101" s="44" t="s">
        <v>110</v>
      </c>
    </row>
    <row r="102" spans="1:41" s="103" customFormat="1" x14ac:dyDescent="0.3">
      <c r="A102" s="104" t="s">
        <v>1324</v>
      </c>
      <c r="B102" s="44" t="s">
        <v>1410</v>
      </c>
      <c r="C102" s="44" t="s">
        <v>1326</v>
      </c>
      <c r="D102" s="47">
        <v>2</v>
      </c>
      <c r="E102" s="47" t="s">
        <v>96</v>
      </c>
      <c r="F102" s="44" t="s">
        <v>1474</v>
      </c>
      <c r="G102" s="41" t="s">
        <v>710</v>
      </c>
      <c r="H102" s="109" t="s">
        <v>1513</v>
      </c>
      <c r="I102" s="109" t="s">
        <v>1528</v>
      </c>
      <c r="J102" s="41" t="s">
        <v>1475</v>
      </c>
      <c r="K102" s="54" t="s">
        <v>97</v>
      </c>
      <c r="L102" s="54" t="s">
        <v>124</v>
      </c>
      <c r="M102" s="54" t="s">
        <v>99</v>
      </c>
      <c r="N102" s="54">
        <v>4</v>
      </c>
      <c r="O102" s="54" t="s">
        <v>100</v>
      </c>
      <c r="P102" s="54">
        <v>1995</v>
      </c>
      <c r="Q102" s="54" t="s">
        <v>101</v>
      </c>
      <c r="R102" s="54" t="s">
        <v>102</v>
      </c>
      <c r="S102" s="54" t="s">
        <v>125</v>
      </c>
      <c r="T102" s="54" t="s">
        <v>707</v>
      </c>
      <c r="U102" s="54" t="s">
        <v>127</v>
      </c>
      <c r="V102" s="110">
        <v>78</v>
      </c>
      <c r="W102" s="106">
        <v>0.3</v>
      </c>
      <c r="X102" s="106">
        <v>0.08</v>
      </c>
      <c r="Y102" s="106">
        <v>129</v>
      </c>
      <c r="Z102" s="106">
        <v>9.3000000000000007</v>
      </c>
      <c r="AA102" s="106">
        <v>0.19</v>
      </c>
      <c r="AB102" s="99"/>
      <c r="AC102" s="99"/>
      <c r="AD102" s="49"/>
      <c r="AE102" s="99"/>
      <c r="AF102" s="99"/>
      <c r="AG102" s="49"/>
      <c r="AH102" s="54" t="s">
        <v>124</v>
      </c>
      <c r="AI102" s="52">
        <v>47.2</v>
      </c>
      <c r="AJ102" s="54" t="s">
        <v>128</v>
      </c>
      <c r="AK102" s="54" t="s">
        <v>108</v>
      </c>
      <c r="AL102" s="54">
        <f t="shared" ref="AL102" si="14">P102</f>
        <v>1995</v>
      </c>
      <c r="AM102" s="54" t="s">
        <v>707</v>
      </c>
      <c r="AN102" s="54">
        <v>3</v>
      </c>
      <c r="AO102" s="44" t="s">
        <v>110</v>
      </c>
    </row>
    <row r="103" spans="1:41" s="103" customFormat="1" x14ac:dyDescent="0.3">
      <c r="A103" s="104" t="s">
        <v>1324</v>
      </c>
      <c r="B103" s="44" t="s">
        <v>1410</v>
      </c>
      <c r="C103" s="44" t="s">
        <v>1326</v>
      </c>
      <c r="D103" s="47">
        <v>2</v>
      </c>
      <c r="E103" s="47" t="s">
        <v>96</v>
      </c>
      <c r="F103" s="44" t="s">
        <v>1474</v>
      </c>
      <c r="G103" s="41" t="s">
        <v>710</v>
      </c>
      <c r="H103" s="109" t="s">
        <v>1513</v>
      </c>
      <c r="I103" s="109" t="s">
        <v>1529</v>
      </c>
      <c r="J103" s="41" t="s">
        <v>1475</v>
      </c>
      <c r="K103" s="54" t="s">
        <v>97</v>
      </c>
      <c r="L103" s="54" t="s">
        <v>124</v>
      </c>
      <c r="M103" s="54" t="s">
        <v>99</v>
      </c>
      <c r="N103" s="54">
        <v>4</v>
      </c>
      <c r="O103" s="54" t="s">
        <v>100</v>
      </c>
      <c r="P103" s="54">
        <v>1995</v>
      </c>
      <c r="Q103" s="54" t="s">
        <v>101</v>
      </c>
      <c r="R103" s="54" t="s">
        <v>102</v>
      </c>
      <c r="S103" s="54" t="s">
        <v>125</v>
      </c>
      <c r="T103" s="54" t="s">
        <v>707</v>
      </c>
      <c r="U103" s="54" t="s">
        <v>127</v>
      </c>
      <c r="V103" s="110">
        <v>78</v>
      </c>
      <c r="W103" s="106">
        <v>0.3</v>
      </c>
      <c r="X103" s="106">
        <v>0.08</v>
      </c>
      <c r="Y103" s="106">
        <v>129</v>
      </c>
      <c r="Z103" s="106">
        <v>9.3000000000000007</v>
      </c>
      <c r="AA103" s="106">
        <v>0.19</v>
      </c>
      <c r="AB103" s="99"/>
      <c r="AC103" s="99"/>
      <c r="AD103" s="49"/>
      <c r="AE103" s="99"/>
      <c r="AF103" s="99"/>
      <c r="AG103" s="49"/>
      <c r="AH103" s="54" t="s">
        <v>124</v>
      </c>
      <c r="AI103" s="52">
        <v>47.2</v>
      </c>
      <c r="AJ103" s="54" t="s">
        <v>128</v>
      </c>
      <c r="AK103" s="54" t="s">
        <v>108</v>
      </c>
      <c r="AL103" s="54">
        <f t="shared" ref="AL103" si="15">P103</f>
        <v>1995</v>
      </c>
      <c r="AM103" s="54" t="s">
        <v>707</v>
      </c>
      <c r="AN103" s="54">
        <v>3</v>
      </c>
      <c r="AO103" s="44" t="s">
        <v>110</v>
      </c>
    </row>
    <row r="104" spans="1:41" s="103" customFormat="1" x14ac:dyDescent="0.3">
      <c r="A104" s="104" t="s">
        <v>1324</v>
      </c>
      <c r="B104" s="44" t="s">
        <v>1410</v>
      </c>
      <c r="C104" s="44" t="s">
        <v>1326</v>
      </c>
      <c r="D104" s="47">
        <v>2</v>
      </c>
      <c r="E104" s="47" t="s">
        <v>96</v>
      </c>
      <c r="F104" s="44" t="s">
        <v>1474</v>
      </c>
      <c r="G104" s="41" t="s">
        <v>710</v>
      </c>
      <c r="H104" s="109" t="s">
        <v>1513</v>
      </c>
      <c r="I104" s="109" t="s">
        <v>1530</v>
      </c>
      <c r="J104" s="41" t="s">
        <v>1475</v>
      </c>
      <c r="K104" s="54" t="s">
        <v>97</v>
      </c>
      <c r="L104" s="54" t="s">
        <v>124</v>
      </c>
      <c r="M104" s="54" t="s">
        <v>99</v>
      </c>
      <c r="N104" s="54">
        <v>4</v>
      </c>
      <c r="O104" s="54" t="s">
        <v>100</v>
      </c>
      <c r="P104" s="54">
        <v>1995</v>
      </c>
      <c r="Q104" s="54" t="s">
        <v>101</v>
      </c>
      <c r="R104" s="54" t="s">
        <v>102</v>
      </c>
      <c r="S104" s="54" t="s">
        <v>125</v>
      </c>
      <c r="T104" s="54" t="s">
        <v>707</v>
      </c>
      <c r="U104" s="54" t="s">
        <v>127</v>
      </c>
      <c r="V104" s="110">
        <v>78</v>
      </c>
      <c r="W104" s="106">
        <v>0.3</v>
      </c>
      <c r="X104" s="106">
        <v>0.08</v>
      </c>
      <c r="Y104" s="106">
        <v>129</v>
      </c>
      <c r="Z104" s="106">
        <v>9.3000000000000007</v>
      </c>
      <c r="AA104" s="106">
        <v>0.19</v>
      </c>
      <c r="AB104" s="99"/>
      <c r="AC104" s="99"/>
      <c r="AD104" s="49"/>
      <c r="AE104" s="99"/>
      <c r="AF104" s="99"/>
      <c r="AG104" s="49"/>
      <c r="AH104" s="54" t="s">
        <v>124</v>
      </c>
      <c r="AI104" s="52">
        <v>47.2</v>
      </c>
      <c r="AJ104" s="54" t="s">
        <v>128</v>
      </c>
      <c r="AK104" s="54" t="s">
        <v>108</v>
      </c>
      <c r="AL104" s="54">
        <f t="shared" si="10"/>
        <v>1995</v>
      </c>
      <c r="AM104" s="54" t="s">
        <v>707</v>
      </c>
      <c r="AN104" s="54">
        <v>3</v>
      </c>
      <c r="AO104" s="44" t="s">
        <v>110</v>
      </c>
    </row>
    <row r="111" spans="1:41" x14ac:dyDescent="0.3">
      <c r="E111" s="93"/>
    </row>
    <row r="112" spans="1:41" x14ac:dyDescent="0.3">
      <c r="E112" s="90"/>
    </row>
    <row r="113" spans="5:5" x14ac:dyDescent="0.3">
      <c r="E113" s="90"/>
    </row>
    <row r="114" spans="5:5" x14ac:dyDescent="0.3">
      <c r="E114" s="93"/>
    </row>
  </sheetData>
  <autoFilter ref="A12:A104" xr:uid="{00000000-0009-0000-0000-00000A000000}"/>
  <mergeCells count="17">
    <mergeCell ref="A8:A11"/>
    <mergeCell ref="B8:B11"/>
    <mergeCell ref="C8:C11"/>
    <mergeCell ref="D8:D11"/>
    <mergeCell ref="E8:E11"/>
    <mergeCell ref="F2:J3"/>
    <mergeCell ref="B7:J7"/>
    <mergeCell ref="K7:U7"/>
    <mergeCell ref="V7:AG7"/>
    <mergeCell ref="AH7:AN7"/>
    <mergeCell ref="AB8:AG8"/>
    <mergeCell ref="F8:F11"/>
    <mergeCell ref="G8:G11"/>
    <mergeCell ref="H8:H11"/>
    <mergeCell ref="I8:I11"/>
    <mergeCell ref="J8:J11"/>
    <mergeCell ref="V8:AA8"/>
  </mergeCells>
  <pageMargins left="0.22" right="0.2" top="0.85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AO41"/>
  <sheetViews>
    <sheetView showGridLines="0" zoomScaleNormal="100" workbookViewId="0"/>
  </sheetViews>
  <sheetFormatPr baseColWidth="10" defaultColWidth="11.5546875" defaultRowHeight="14.4" x14ac:dyDescent="0.3"/>
  <cols>
    <col min="1" max="1" width="34.44140625" style="57" bestFit="1" customWidth="1"/>
    <col min="2" max="2" width="19" style="57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21.66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82" t="s">
        <v>144</v>
      </c>
      <c r="G2" s="182"/>
      <c r="H2" s="182"/>
      <c r="I2" s="182"/>
      <c r="J2" s="182"/>
    </row>
    <row r="3" spans="1:41" x14ac:dyDescent="0.3">
      <c r="F3" s="182"/>
      <c r="G3" s="182"/>
      <c r="H3" s="182"/>
      <c r="I3" s="182"/>
      <c r="J3" s="182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61" t="s">
        <v>22</v>
      </c>
    </row>
    <row r="8" spans="1:41" s="62" customFormat="1" x14ac:dyDescent="0.3">
      <c r="A8" s="173"/>
      <c r="B8" s="173" t="s">
        <v>1191</v>
      </c>
      <c r="C8" s="173" t="s">
        <v>145</v>
      </c>
      <c r="D8" s="173" t="s">
        <v>146</v>
      </c>
      <c r="E8" s="173" t="s">
        <v>147</v>
      </c>
      <c r="F8" s="173" t="s">
        <v>42</v>
      </c>
      <c r="G8" s="173" t="s">
        <v>43</v>
      </c>
      <c r="H8" s="173" t="s">
        <v>91</v>
      </c>
      <c r="I8" s="173" t="s">
        <v>0</v>
      </c>
      <c r="J8" s="173" t="s">
        <v>44</v>
      </c>
      <c r="K8" s="147" t="s">
        <v>4</v>
      </c>
      <c r="L8" s="63" t="s">
        <v>5</v>
      </c>
      <c r="M8" s="147" t="s">
        <v>6</v>
      </c>
      <c r="N8" s="63" t="s">
        <v>7</v>
      </c>
      <c r="O8" s="147" t="s">
        <v>8</v>
      </c>
      <c r="P8" s="63" t="s">
        <v>9</v>
      </c>
      <c r="Q8" s="147" t="s">
        <v>10</v>
      </c>
      <c r="R8" s="63" t="s">
        <v>11</v>
      </c>
      <c r="S8" s="147" t="s">
        <v>12</v>
      </c>
      <c r="T8" s="63" t="s">
        <v>13</v>
      </c>
      <c r="U8" s="63" t="s">
        <v>14</v>
      </c>
      <c r="V8" s="179" t="s">
        <v>148</v>
      </c>
      <c r="W8" s="180"/>
      <c r="X8" s="180"/>
      <c r="Y8" s="180"/>
      <c r="Z8" s="180"/>
      <c r="AA8" s="181"/>
      <c r="AB8" s="179" t="s">
        <v>149</v>
      </c>
      <c r="AC8" s="180"/>
      <c r="AD8" s="180"/>
      <c r="AE8" s="180"/>
      <c r="AF8" s="180"/>
      <c r="AG8" s="181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74"/>
      <c r="B9" s="174"/>
      <c r="C9" s="174"/>
      <c r="D9" s="174"/>
      <c r="E9" s="174" t="s">
        <v>89</v>
      </c>
      <c r="F9" s="174"/>
      <c r="G9" s="174"/>
      <c r="H9" s="174"/>
      <c r="I9" s="174"/>
      <c r="J9" s="174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74"/>
      <c r="B10" s="174"/>
      <c r="C10" s="174"/>
      <c r="D10" s="174"/>
      <c r="E10" s="174" t="s">
        <v>88</v>
      </c>
      <c r="F10" s="174"/>
      <c r="G10" s="174"/>
      <c r="H10" s="174"/>
      <c r="I10" s="174"/>
      <c r="J10" s="174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46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45"/>
      <c r="B12" s="158"/>
      <c r="C12" s="145"/>
      <c r="D12" s="145"/>
      <c r="E12" s="145"/>
      <c r="F12" s="145"/>
      <c r="G12" s="145"/>
      <c r="H12" s="145"/>
      <c r="I12" s="145"/>
      <c r="J12" s="145"/>
      <c r="K12" s="146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974</v>
      </c>
      <c r="B13" s="44" t="s">
        <v>1211</v>
      </c>
      <c r="C13" s="44" t="s">
        <v>973</v>
      </c>
      <c r="D13" s="47">
        <v>9</v>
      </c>
      <c r="E13" s="47" t="s">
        <v>96</v>
      </c>
      <c r="F13" s="41" t="s">
        <v>1091</v>
      </c>
      <c r="G13" s="41" t="s">
        <v>163</v>
      </c>
      <c r="H13" s="109" t="s">
        <v>166</v>
      </c>
      <c r="I13" s="109" t="s">
        <v>977</v>
      </c>
      <c r="J13" s="41" t="s">
        <v>748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1461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72</v>
      </c>
      <c r="W13" s="54">
        <v>1</v>
      </c>
      <c r="X13" s="54">
        <v>0.11</v>
      </c>
      <c r="Y13" s="54">
        <v>78</v>
      </c>
      <c r="Z13" s="54" t="s">
        <v>1094</v>
      </c>
      <c r="AA13" s="54">
        <v>7.0000000000000007E-2</v>
      </c>
      <c r="AB13" s="99"/>
      <c r="AC13" s="99"/>
      <c r="AD13" s="49"/>
      <c r="AE13" s="99"/>
      <c r="AF13" s="99"/>
      <c r="AG13" s="49"/>
      <c r="AH13" s="54" t="s">
        <v>124</v>
      </c>
      <c r="AI13" s="52">
        <v>55.7</v>
      </c>
      <c r="AJ13" s="54" t="s">
        <v>128</v>
      </c>
      <c r="AK13" s="54" t="s">
        <v>108</v>
      </c>
      <c r="AL13" s="54">
        <f t="shared" ref="AL13:AL14" si="0">P13</f>
        <v>1461</v>
      </c>
      <c r="AM13" s="54" t="s">
        <v>707</v>
      </c>
      <c r="AN13" s="54">
        <v>1</v>
      </c>
      <c r="AO13" s="44" t="s">
        <v>1096</v>
      </c>
    </row>
    <row r="14" spans="1:41" s="103" customFormat="1" x14ac:dyDescent="0.3">
      <c r="A14" s="104" t="s">
        <v>974</v>
      </c>
      <c r="B14" s="44" t="s">
        <v>1211</v>
      </c>
      <c r="C14" s="44" t="s">
        <v>973</v>
      </c>
      <c r="D14" s="47">
        <v>9</v>
      </c>
      <c r="E14" s="47" t="s">
        <v>96</v>
      </c>
      <c r="F14" s="41" t="s">
        <v>1091</v>
      </c>
      <c r="G14" s="41" t="s">
        <v>163</v>
      </c>
      <c r="H14" s="109" t="s">
        <v>166</v>
      </c>
      <c r="I14" s="109" t="s">
        <v>978</v>
      </c>
      <c r="J14" s="41" t="s">
        <v>748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1461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72</v>
      </c>
      <c r="W14" s="54">
        <v>1</v>
      </c>
      <c r="X14" s="54">
        <v>0.11</v>
      </c>
      <c r="Y14" s="54">
        <v>78</v>
      </c>
      <c r="Z14" s="54" t="s">
        <v>1094</v>
      </c>
      <c r="AA14" s="54">
        <v>7.0000000000000007E-2</v>
      </c>
      <c r="AB14" s="99"/>
      <c r="AC14" s="99"/>
      <c r="AD14" s="49"/>
      <c r="AE14" s="99"/>
      <c r="AF14" s="99"/>
      <c r="AG14" s="49"/>
      <c r="AH14" s="54" t="s">
        <v>124</v>
      </c>
      <c r="AI14" s="52">
        <v>55.7</v>
      </c>
      <c r="AJ14" s="54" t="s">
        <v>128</v>
      </c>
      <c r="AK14" s="54" t="s">
        <v>108</v>
      </c>
      <c r="AL14" s="54">
        <f t="shared" si="0"/>
        <v>1461</v>
      </c>
      <c r="AM14" s="54" t="s">
        <v>707</v>
      </c>
      <c r="AN14" s="54">
        <v>1</v>
      </c>
      <c r="AO14" s="44" t="s">
        <v>1096</v>
      </c>
    </row>
    <row r="15" spans="1:41" s="103" customFormat="1" x14ac:dyDescent="0.3">
      <c r="A15" s="104" t="s">
        <v>974</v>
      </c>
      <c r="B15" s="44" t="s">
        <v>1211</v>
      </c>
      <c r="C15" s="44" t="s">
        <v>976</v>
      </c>
      <c r="D15" s="47">
        <v>9</v>
      </c>
      <c r="E15" s="47" t="s">
        <v>96</v>
      </c>
      <c r="F15" s="41" t="s">
        <v>1091</v>
      </c>
      <c r="G15" s="41" t="s">
        <v>163</v>
      </c>
      <c r="H15" s="109" t="s">
        <v>166</v>
      </c>
      <c r="I15" s="109" t="s">
        <v>977</v>
      </c>
      <c r="J15" s="41" t="s">
        <v>748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1461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12</v>
      </c>
      <c r="W15" s="54">
        <v>0</v>
      </c>
      <c r="X15" s="54">
        <v>0.05</v>
      </c>
      <c r="Y15" s="54">
        <v>14</v>
      </c>
      <c r="Z15" s="54" t="s">
        <v>1094</v>
      </c>
      <c r="AA15" s="54">
        <v>0.03</v>
      </c>
      <c r="AB15" s="99"/>
      <c r="AC15" s="99"/>
      <c r="AD15" s="49"/>
      <c r="AE15" s="99"/>
      <c r="AF15" s="99"/>
      <c r="AG15" s="49"/>
      <c r="AH15" s="54" t="s">
        <v>124</v>
      </c>
      <c r="AI15" s="52">
        <v>55.7</v>
      </c>
      <c r="AJ15" s="54" t="s">
        <v>128</v>
      </c>
      <c r="AK15" s="54" t="s">
        <v>108</v>
      </c>
      <c r="AL15" s="54">
        <f t="shared" ref="AL15" si="1">P15</f>
        <v>1461</v>
      </c>
      <c r="AM15" s="54" t="s">
        <v>707</v>
      </c>
      <c r="AN15" s="54">
        <v>2</v>
      </c>
      <c r="AO15" s="44" t="s">
        <v>975</v>
      </c>
    </row>
    <row r="16" spans="1:41" s="103" customFormat="1" x14ac:dyDescent="0.3">
      <c r="A16" s="104" t="s">
        <v>974</v>
      </c>
      <c r="B16" s="44" t="s">
        <v>1211</v>
      </c>
      <c r="C16" s="44" t="s">
        <v>976</v>
      </c>
      <c r="D16" s="47">
        <v>9</v>
      </c>
      <c r="E16" s="47" t="s">
        <v>96</v>
      </c>
      <c r="F16" s="41" t="s">
        <v>1091</v>
      </c>
      <c r="G16" s="41" t="s">
        <v>163</v>
      </c>
      <c r="H16" s="109" t="s">
        <v>166</v>
      </c>
      <c r="I16" s="109" t="s">
        <v>978</v>
      </c>
      <c r="J16" s="41" t="s">
        <v>748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1461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12</v>
      </c>
      <c r="W16" s="54">
        <v>0</v>
      </c>
      <c r="X16" s="54">
        <v>0.05</v>
      </c>
      <c r="Y16" s="54">
        <v>14</v>
      </c>
      <c r="Z16" s="54" t="s">
        <v>1094</v>
      </c>
      <c r="AA16" s="54">
        <v>0.03</v>
      </c>
      <c r="AB16" s="99"/>
      <c r="AC16" s="99"/>
      <c r="AD16" s="49"/>
      <c r="AE16" s="99"/>
      <c r="AF16" s="99"/>
      <c r="AG16" s="49"/>
      <c r="AH16" s="54" t="s">
        <v>124</v>
      </c>
      <c r="AI16" s="52">
        <v>55.7</v>
      </c>
      <c r="AJ16" s="54" t="s">
        <v>128</v>
      </c>
      <c r="AK16" s="54" t="s">
        <v>108</v>
      </c>
      <c r="AL16" s="54">
        <f t="shared" ref="AL16" si="2">P16</f>
        <v>1461</v>
      </c>
      <c r="AM16" s="54" t="s">
        <v>707</v>
      </c>
      <c r="AN16" s="54">
        <v>2</v>
      </c>
      <c r="AO16" s="44" t="s">
        <v>975</v>
      </c>
    </row>
    <row r="17" spans="1:41" s="103" customFormat="1" x14ac:dyDescent="0.3">
      <c r="A17" s="104" t="s">
        <v>979</v>
      </c>
      <c r="B17" s="44" t="s">
        <v>1212</v>
      </c>
      <c r="C17" s="44" t="s">
        <v>981</v>
      </c>
      <c r="D17" s="47">
        <v>9</v>
      </c>
      <c r="E17" s="47" t="s">
        <v>96</v>
      </c>
      <c r="F17" s="41" t="s">
        <v>1092</v>
      </c>
      <c r="G17" s="41" t="s">
        <v>201</v>
      </c>
      <c r="H17" s="109" t="s">
        <v>999</v>
      </c>
      <c r="I17" s="109" t="s">
        <v>997</v>
      </c>
      <c r="J17" s="41" t="s">
        <v>760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1461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18</v>
      </c>
      <c r="W17" s="54">
        <v>4</v>
      </c>
      <c r="X17" s="54">
        <v>0.02</v>
      </c>
      <c r="Y17" s="54">
        <v>25</v>
      </c>
      <c r="Z17" s="54" t="s">
        <v>1094</v>
      </c>
      <c r="AA17" s="54">
        <v>0.04</v>
      </c>
      <c r="AB17" s="99">
        <v>24</v>
      </c>
      <c r="AC17" s="99">
        <v>31</v>
      </c>
      <c r="AD17" s="49">
        <v>0.03</v>
      </c>
      <c r="AE17" s="99">
        <v>43</v>
      </c>
      <c r="AF17" s="99" t="s">
        <v>1094</v>
      </c>
      <c r="AG17" s="49">
        <v>0.05</v>
      </c>
      <c r="AH17" s="54" t="s">
        <v>124</v>
      </c>
      <c r="AI17" s="52">
        <v>61</v>
      </c>
      <c r="AJ17" s="54" t="s">
        <v>128</v>
      </c>
      <c r="AK17" s="54" t="s">
        <v>108</v>
      </c>
      <c r="AL17" s="54">
        <f t="shared" ref="AL17" si="3">P17</f>
        <v>1461</v>
      </c>
      <c r="AM17" s="54" t="s">
        <v>707</v>
      </c>
      <c r="AN17" s="54">
        <v>3</v>
      </c>
      <c r="AO17" s="44" t="s">
        <v>1096</v>
      </c>
    </row>
    <row r="18" spans="1:41" s="103" customFormat="1" x14ac:dyDescent="0.3">
      <c r="A18" s="104" t="s">
        <v>980</v>
      </c>
      <c r="B18" s="44" t="s">
        <v>1212</v>
      </c>
      <c r="C18" s="44" t="s">
        <v>981</v>
      </c>
      <c r="D18" s="47">
        <v>9</v>
      </c>
      <c r="E18" s="47" t="s">
        <v>96</v>
      </c>
      <c r="F18" s="41" t="s">
        <v>1092</v>
      </c>
      <c r="G18" s="41" t="s">
        <v>201</v>
      </c>
      <c r="H18" s="109" t="s">
        <v>998</v>
      </c>
      <c r="I18" s="109" t="s">
        <v>997</v>
      </c>
      <c r="J18" s="41" t="s">
        <v>760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1461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18</v>
      </c>
      <c r="W18" s="54">
        <v>4</v>
      </c>
      <c r="X18" s="54">
        <v>0.02</v>
      </c>
      <c r="Y18" s="54">
        <v>25</v>
      </c>
      <c r="Z18" s="54" t="s">
        <v>1094</v>
      </c>
      <c r="AA18" s="54">
        <v>0.04</v>
      </c>
      <c r="AB18" s="99">
        <v>24</v>
      </c>
      <c r="AC18" s="99">
        <v>31</v>
      </c>
      <c r="AD18" s="49">
        <v>0.03</v>
      </c>
      <c r="AE18" s="99">
        <v>43</v>
      </c>
      <c r="AF18" s="99" t="s">
        <v>1094</v>
      </c>
      <c r="AG18" s="49">
        <v>0.05</v>
      </c>
      <c r="AH18" s="54" t="s">
        <v>124</v>
      </c>
      <c r="AI18" s="52">
        <v>61</v>
      </c>
      <c r="AJ18" s="54" t="s">
        <v>128</v>
      </c>
      <c r="AK18" s="54" t="s">
        <v>108</v>
      </c>
      <c r="AL18" s="54">
        <f t="shared" ref="AL18" si="4">P18</f>
        <v>1461</v>
      </c>
      <c r="AM18" s="54" t="s">
        <v>707</v>
      </c>
      <c r="AN18" s="54">
        <v>3</v>
      </c>
      <c r="AO18" s="44" t="s">
        <v>1096</v>
      </c>
    </row>
    <row r="19" spans="1:41" s="103" customFormat="1" x14ac:dyDescent="0.3">
      <c r="A19" s="104" t="s">
        <v>979</v>
      </c>
      <c r="B19" s="44" t="s">
        <v>1212</v>
      </c>
      <c r="C19" s="44" t="s">
        <v>982</v>
      </c>
      <c r="D19" s="47">
        <v>9</v>
      </c>
      <c r="E19" s="47" t="s">
        <v>96</v>
      </c>
      <c r="F19" s="41" t="s">
        <v>1092</v>
      </c>
      <c r="G19" s="41" t="s">
        <v>201</v>
      </c>
      <c r="H19" s="109" t="s">
        <v>999</v>
      </c>
      <c r="I19" s="109" t="s">
        <v>997</v>
      </c>
      <c r="J19" s="41" t="s">
        <v>760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1461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22</v>
      </c>
      <c r="W19" s="54">
        <v>2</v>
      </c>
      <c r="X19" s="54">
        <v>0.08</v>
      </c>
      <c r="Y19" s="54">
        <v>26</v>
      </c>
      <c r="Z19" s="54" t="s">
        <v>1094</v>
      </c>
      <c r="AA19" s="54">
        <v>0.1</v>
      </c>
      <c r="AB19" s="99"/>
      <c r="AC19" s="99"/>
      <c r="AD19" s="49"/>
      <c r="AE19" s="99"/>
      <c r="AF19" s="99"/>
      <c r="AG19" s="49"/>
      <c r="AH19" s="54" t="s">
        <v>124</v>
      </c>
      <c r="AI19" s="52">
        <v>61</v>
      </c>
      <c r="AJ19" s="54" t="s">
        <v>128</v>
      </c>
      <c r="AK19" s="54" t="s">
        <v>108</v>
      </c>
      <c r="AL19" s="54">
        <f t="shared" ref="AL19" si="5">P19</f>
        <v>1461</v>
      </c>
      <c r="AM19" s="54" t="s">
        <v>707</v>
      </c>
      <c r="AN19" s="54">
        <v>4</v>
      </c>
      <c r="AO19" s="44" t="s">
        <v>975</v>
      </c>
    </row>
    <row r="20" spans="1:41" s="103" customFormat="1" x14ac:dyDescent="0.3">
      <c r="A20" s="104" t="s">
        <v>980</v>
      </c>
      <c r="B20" s="44" t="s">
        <v>1212</v>
      </c>
      <c r="C20" s="44" t="s">
        <v>982</v>
      </c>
      <c r="D20" s="47">
        <v>9</v>
      </c>
      <c r="E20" s="47" t="s">
        <v>96</v>
      </c>
      <c r="F20" s="41" t="s">
        <v>1092</v>
      </c>
      <c r="G20" s="41" t="s">
        <v>201</v>
      </c>
      <c r="H20" s="109" t="s">
        <v>998</v>
      </c>
      <c r="I20" s="109" t="s">
        <v>997</v>
      </c>
      <c r="J20" s="41" t="s">
        <v>760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1461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22</v>
      </c>
      <c r="W20" s="54">
        <v>2</v>
      </c>
      <c r="X20" s="54">
        <v>0.08</v>
      </c>
      <c r="Y20" s="54">
        <v>26</v>
      </c>
      <c r="Z20" s="54" t="s">
        <v>1094</v>
      </c>
      <c r="AA20" s="54">
        <v>0.1</v>
      </c>
      <c r="AB20" s="99"/>
      <c r="AC20" s="99"/>
      <c r="AD20" s="49"/>
      <c r="AE20" s="99"/>
      <c r="AF20" s="99"/>
      <c r="AG20" s="49"/>
      <c r="AH20" s="54" t="s">
        <v>124</v>
      </c>
      <c r="AI20" s="52">
        <v>61</v>
      </c>
      <c r="AJ20" s="54" t="s">
        <v>128</v>
      </c>
      <c r="AK20" s="54" t="s">
        <v>108</v>
      </c>
      <c r="AL20" s="54">
        <f t="shared" ref="AL20:AL23" si="6">P20</f>
        <v>1461</v>
      </c>
      <c r="AM20" s="54" t="s">
        <v>707</v>
      </c>
      <c r="AN20" s="54">
        <v>4</v>
      </c>
      <c r="AO20" s="44" t="s">
        <v>975</v>
      </c>
    </row>
    <row r="21" spans="1:41" s="103" customFormat="1" x14ac:dyDescent="0.3">
      <c r="A21" s="104" t="s">
        <v>983</v>
      </c>
      <c r="B21" s="44" t="s">
        <v>1213</v>
      </c>
      <c r="C21" s="44" t="s">
        <v>985</v>
      </c>
      <c r="D21" s="47">
        <v>9</v>
      </c>
      <c r="E21" s="47" t="s">
        <v>96</v>
      </c>
      <c r="F21" s="41" t="s">
        <v>1093</v>
      </c>
      <c r="G21" s="41" t="s">
        <v>201</v>
      </c>
      <c r="H21" s="109" t="s">
        <v>999</v>
      </c>
      <c r="I21" s="109" t="s">
        <v>1000</v>
      </c>
      <c r="J21" s="41" t="s">
        <v>760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1461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46</v>
      </c>
      <c r="W21" s="54">
        <v>2</v>
      </c>
      <c r="X21" s="54">
        <v>0.02</v>
      </c>
      <c r="Y21" s="54">
        <v>56</v>
      </c>
      <c r="Z21" s="54" t="s">
        <v>1094</v>
      </c>
      <c r="AA21" s="54">
        <v>0.02</v>
      </c>
      <c r="AB21" s="99">
        <v>51</v>
      </c>
      <c r="AC21" s="99">
        <v>0.02</v>
      </c>
      <c r="AD21" s="49">
        <v>16</v>
      </c>
      <c r="AE21" s="99">
        <v>78</v>
      </c>
      <c r="AF21" s="99" t="s">
        <v>1094</v>
      </c>
      <c r="AG21" s="49">
        <v>0.02</v>
      </c>
      <c r="AH21" s="54" t="s">
        <v>124</v>
      </c>
      <c r="AI21" s="52">
        <v>46</v>
      </c>
      <c r="AJ21" s="54" t="s">
        <v>128</v>
      </c>
      <c r="AK21" s="54" t="s">
        <v>108</v>
      </c>
      <c r="AL21" s="54">
        <f t="shared" si="6"/>
        <v>1461</v>
      </c>
      <c r="AM21" s="54" t="s">
        <v>707</v>
      </c>
      <c r="AN21" s="54">
        <v>5</v>
      </c>
      <c r="AO21" s="44" t="s">
        <v>975</v>
      </c>
    </row>
    <row r="22" spans="1:41" s="103" customFormat="1" x14ac:dyDescent="0.3">
      <c r="A22" s="104" t="s">
        <v>984</v>
      </c>
      <c r="B22" s="44" t="s">
        <v>1213</v>
      </c>
      <c r="C22" s="44" t="s">
        <v>985</v>
      </c>
      <c r="D22" s="47">
        <v>9</v>
      </c>
      <c r="E22" s="47" t="s">
        <v>96</v>
      </c>
      <c r="F22" s="41" t="s">
        <v>1093</v>
      </c>
      <c r="G22" s="41" t="s">
        <v>201</v>
      </c>
      <c r="H22" s="109" t="s">
        <v>998</v>
      </c>
      <c r="I22" s="109" t="s">
        <v>1000</v>
      </c>
      <c r="J22" s="41" t="s">
        <v>760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1461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46</v>
      </c>
      <c r="W22" s="54">
        <v>2</v>
      </c>
      <c r="X22" s="54">
        <v>0.02</v>
      </c>
      <c r="Y22" s="54">
        <v>56</v>
      </c>
      <c r="Z22" s="54" t="s">
        <v>1094</v>
      </c>
      <c r="AA22" s="54">
        <v>0.02</v>
      </c>
      <c r="AB22" s="99">
        <v>51</v>
      </c>
      <c r="AC22" s="99">
        <v>0.02</v>
      </c>
      <c r="AD22" s="49">
        <v>16</v>
      </c>
      <c r="AE22" s="99">
        <v>78</v>
      </c>
      <c r="AF22" s="99" t="s">
        <v>1094</v>
      </c>
      <c r="AG22" s="49">
        <v>0.02</v>
      </c>
      <c r="AH22" s="54" t="s">
        <v>124</v>
      </c>
      <c r="AI22" s="52">
        <v>46</v>
      </c>
      <c r="AJ22" s="54" t="s">
        <v>128</v>
      </c>
      <c r="AK22" s="54" t="s">
        <v>108</v>
      </c>
      <c r="AL22" s="54">
        <f t="shared" si="6"/>
        <v>1461</v>
      </c>
      <c r="AM22" s="54" t="s">
        <v>707</v>
      </c>
      <c r="AN22" s="54">
        <v>5</v>
      </c>
      <c r="AO22" s="44" t="s">
        <v>975</v>
      </c>
    </row>
    <row r="23" spans="1:41" s="103" customFormat="1" x14ac:dyDescent="0.3">
      <c r="A23" s="104" t="s">
        <v>983</v>
      </c>
      <c r="B23" s="44" t="s">
        <v>1213</v>
      </c>
      <c r="C23" s="44" t="s">
        <v>986</v>
      </c>
      <c r="D23" s="47">
        <v>9</v>
      </c>
      <c r="E23" s="47" t="s">
        <v>96</v>
      </c>
      <c r="F23" s="41" t="s">
        <v>1093</v>
      </c>
      <c r="G23" s="41" t="s">
        <v>201</v>
      </c>
      <c r="H23" s="109" t="s">
        <v>999</v>
      </c>
      <c r="I23" s="109" t="s">
        <v>1000</v>
      </c>
      <c r="J23" s="41" t="s">
        <v>760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1461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45</v>
      </c>
      <c r="W23" s="54">
        <v>0</v>
      </c>
      <c r="X23" s="54">
        <v>0.02</v>
      </c>
      <c r="Y23" s="54">
        <v>46</v>
      </c>
      <c r="Z23" s="54" t="s">
        <v>1094</v>
      </c>
      <c r="AA23" s="54">
        <v>0.02</v>
      </c>
      <c r="AB23" s="99"/>
      <c r="AC23" s="99"/>
      <c r="AD23" s="49"/>
      <c r="AE23" s="99"/>
      <c r="AF23" s="99"/>
      <c r="AG23" s="49"/>
      <c r="AH23" s="54" t="s">
        <v>124</v>
      </c>
      <c r="AI23" s="52">
        <v>46</v>
      </c>
      <c r="AJ23" s="54" t="s">
        <v>128</v>
      </c>
      <c r="AK23" s="54" t="s">
        <v>108</v>
      </c>
      <c r="AL23" s="54">
        <f t="shared" si="6"/>
        <v>1461</v>
      </c>
      <c r="AM23" s="54" t="s">
        <v>707</v>
      </c>
      <c r="AN23" s="54">
        <v>6</v>
      </c>
      <c r="AO23" s="44" t="s">
        <v>1096</v>
      </c>
    </row>
    <row r="24" spans="1:41" s="103" customFormat="1" x14ac:dyDescent="0.3">
      <c r="A24" s="104" t="s">
        <v>984</v>
      </c>
      <c r="B24" s="44" t="s">
        <v>1213</v>
      </c>
      <c r="C24" s="44" t="s">
        <v>986</v>
      </c>
      <c r="D24" s="47">
        <v>9</v>
      </c>
      <c r="E24" s="47" t="s">
        <v>96</v>
      </c>
      <c r="F24" s="41" t="s">
        <v>1093</v>
      </c>
      <c r="G24" s="41" t="s">
        <v>201</v>
      </c>
      <c r="H24" s="109" t="s">
        <v>998</v>
      </c>
      <c r="I24" s="109" t="s">
        <v>1000</v>
      </c>
      <c r="J24" s="41" t="s">
        <v>760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1461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45</v>
      </c>
      <c r="W24" s="54">
        <v>0</v>
      </c>
      <c r="X24" s="54">
        <v>0.02</v>
      </c>
      <c r="Y24" s="54">
        <v>46</v>
      </c>
      <c r="Z24" s="54" t="s">
        <v>1094</v>
      </c>
      <c r="AA24" s="54">
        <v>0.02</v>
      </c>
      <c r="AB24" s="99"/>
      <c r="AC24" s="99"/>
      <c r="AD24" s="49"/>
      <c r="AE24" s="99"/>
      <c r="AF24" s="99"/>
      <c r="AG24" s="49"/>
      <c r="AH24" s="54" t="s">
        <v>124</v>
      </c>
      <c r="AI24" s="52">
        <v>46</v>
      </c>
      <c r="AJ24" s="54" t="s">
        <v>128</v>
      </c>
      <c r="AK24" s="54" t="s">
        <v>108</v>
      </c>
      <c r="AL24" s="54">
        <f t="shared" ref="AL24:AL31" si="7">P24</f>
        <v>1461</v>
      </c>
      <c r="AM24" s="54" t="s">
        <v>707</v>
      </c>
      <c r="AN24" s="54">
        <v>6</v>
      </c>
      <c r="AO24" s="44" t="s">
        <v>1096</v>
      </c>
    </row>
    <row r="25" spans="1:41" s="103" customFormat="1" x14ac:dyDescent="0.3">
      <c r="A25" s="104" t="s">
        <v>987</v>
      </c>
      <c r="B25" s="44" t="s">
        <v>1214</v>
      </c>
      <c r="C25" s="44" t="s">
        <v>989</v>
      </c>
      <c r="D25" s="47">
        <v>9</v>
      </c>
      <c r="E25" s="47" t="s">
        <v>96</v>
      </c>
      <c r="F25" s="41" t="s">
        <v>1200</v>
      </c>
      <c r="G25" s="41" t="s">
        <v>201</v>
      </c>
      <c r="H25" s="109" t="s">
        <v>999</v>
      </c>
      <c r="I25" s="109" t="s">
        <v>1095</v>
      </c>
      <c r="J25" s="41" t="s">
        <v>760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1461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16</v>
      </c>
      <c r="W25" s="54">
        <v>0</v>
      </c>
      <c r="X25" s="54">
        <v>0.02</v>
      </c>
      <c r="Y25" s="54">
        <v>17</v>
      </c>
      <c r="Z25" s="54" t="s">
        <v>1094</v>
      </c>
      <c r="AA25" s="54">
        <v>0.01</v>
      </c>
      <c r="AB25" s="99">
        <v>23</v>
      </c>
      <c r="AC25" s="99">
        <v>4</v>
      </c>
      <c r="AD25" s="49">
        <v>0.02</v>
      </c>
      <c r="AE25" s="99">
        <v>31</v>
      </c>
      <c r="AF25" s="99" t="s">
        <v>1094</v>
      </c>
      <c r="AG25" s="49">
        <v>0.05</v>
      </c>
      <c r="AH25" s="54" t="s">
        <v>124</v>
      </c>
      <c r="AI25" s="52">
        <v>55.2</v>
      </c>
      <c r="AJ25" s="54" t="s">
        <v>138</v>
      </c>
      <c r="AK25" s="54" t="s">
        <v>108</v>
      </c>
      <c r="AL25" s="54">
        <f t="shared" si="7"/>
        <v>1461</v>
      </c>
      <c r="AM25" s="54" t="s">
        <v>707</v>
      </c>
      <c r="AN25" s="54">
        <v>7</v>
      </c>
      <c r="AO25" s="44" t="s">
        <v>975</v>
      </c>
    </row>
    <row r="26" spans="1:41" s="103" customFormat="1" x14ac:dyDescent="0.3">
      <c r="A26" s="104" t="s">
        <v>988</v>
      </c>
      <c r="B26" s="44" t="s">
        <v>1214</v>
      </c>
      <c r="C26" s="44" t="s">
        <v>989</v>
      </c>
      <c r="D26" s="47">
        <v>9</v>
      </c>
      <c r="E26" s="47" t="s">
        <v>96</v>
      </c>
      <c r="F26" s="41" t="s">
        <v>1200</v>
      </c>
      <c r="G26" s="41" t="s">
        <v>201</v>
      </c>
      <c r="H26" s="109" t="s">
        <v>998</v>
      </c>
      <c r="I26" s="109" t="s">
        <v>1095</v>
      </c>
      <c r="J26" s="41" t="s">
        <v>760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1461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16</v>
      </c>
      <c r="W26" s="54">
        <v>0</v>
      </c>
      <c r="X26" s="54">
        <v>0.02</v>
      </c>
      <c r="Y26" s="54">
        <v>17</v>
      </c>
      <c r="Z26" s="54" t="s">
        <v>1094</v>
      </c>
      <c r="AA26" s="54">
        <v>0.01</v>
      </c>
      <c r="AB26" s="99">
        <v>23</v>
      </c>
      <c r="AC26" s="99">
        <v>4</v>
      </c>
      <c r="AD26" s="49">
        <v>0.02</v>
      </c>
      <c r="AE26" s="99">
        <v>31</v>
      </c>
      <c r="AF26" s="99" t="s">
        <v>1094</v>
      </c>
      <c r="AG26" s="49">
        <v>0.05</v>
      </c>
      <c r="AH26" s="54" t="s">
        <v>124</v>
      </c>
      <c r="AI26" s="52">
        <v>55.2</v>
      </c>
      <c r="AJ26" s="54" t="s">
        <v>138</v>
      </c>
      <c r="AK26" s="54" t="s">
        <v>108</v>
      </c>
      <c r="AL26" s="54">
        <f t="shared" si="7"/>
        <v>1461</v>
      </c>
      <c r="AM26" s="54" t="s">
        <v>707</v>
      </c>
      <c r="AN26" s="54">
        <v>7</v>
      </c>
      <c r="AO26" s="44" t="s">
        <v>975</v>
      </c>
    </row>
    <row r="27" spans="1:41" s="103" customFormat="1" x14ac:dyDescent="0.3">
      <c r="A27" s="104" t="s">
        <v>987</v>
      </c>
      <c r="B27" s="44" t="s">
        <v>1214</v>
      </c>
      <c r="C27" s="44" t="s">
        <v>990</v>
      </c>
      <c r="D27" s="47">
        <v>9</v>
      </c>
      <c r="E27" s="47" t="s">
        <v>96</v>
      </c>
      <c r="F27" s="41" t="s">
        <v>1200</v>
      </c>
      <c r="G27" s="41" t="s">
        <v>201</v>
      </c>
      <c r="H27" s="109" t="s">
        <v>999</v>
      </c>
      <c r="I27" s="109" t="s">
        <v>1095</v>
      </c>
      <c r="J27" s="41" t="s">
        <v>760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1461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47</v>
      </c>
      <c r="W27" s="54">
        <v>0</v>
      </c>
      <c r="X27" s="54">
        <v>0.05</v>
      </c>
      <c r="Y27" s="54">
        <v>46</v>
      </c>
      <c r="Z27" s="54" t="s">
        <v>1094</v>
      </c>
      <c r="AA27" s="54">
        <v>0.04</v>
      </c>
      <c r="AB27" s="99"/>
      <c r="AC27" s="99"/>
      <c r="AD27" s="49"/>
      <c r="AE27" s="99"/>
      <c r="AF27" s="99"/>
      <c r="AG27" s="49"/>
      <c r="AH27" s="54" t="s">
        <v>124</v>
      </c>
      <c r="AI27" s="52">
        <v>55.2</v>
      </c>
      <c r="AJ27" s="54" t="s">
        <v>138</v>
      </c>
      <c r="AK27" s="54" t="s">
        <v>108</v>
      </c>
      <c r="AL27" s="54">
        <f t="shared" ref="AL27:AL28" si="8">P27</f>
        <v>1461</v>
      </c>
      <c r="AM27" s="54" t="s">
        <v>707</v>
      </c>
      <c r="AN27" s="54">
        <v>8</v>
      </c>
      <c r="AO27" s="44" t="s">
        <v>1096</v>
      </c>
    </row>
    <row r="28" spans="1:41" s="103" customFormat="1" x14ac:dyDescent="0.3">
      <c r="A28" s="104" t="s">
        <v>988</v>
      </c>
      <c r="B28" s="44" t="s">
        <v>1214</v>
      </c>
      <c r="C28" s="44" t="s">
        <v>990</v>
      </c>
      <c r="D28" s="47">
        <v>9</v>
      </c>
      <c r="E28" s="47" t="s">
        <v>96</v>
      </c>
      <c r="F28" s="41" t="s">
        <v>1200</v>
      </c>
      <c r="G28" s="41" t="s">
        <v>201</v>
      </c>
      <c r="H28" s="109" t="s">
        <v>998</v>
      </c>
      <c r="I28" s="109" t="s">
        <v>1095</v>
      </c>
      <c r="J28" s="41" t="s">
        <v>760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1461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47</v>
      </c>
      <c r="W28" s="54">
        <v>0</v>
      </c>
      <c r="X28" s="54">
        <v>0.05</v>
      </c>
      <c r="Y28" s="54">
        <v>46</v>
      </c>
      <c r="Z28" s="54" t="s">
        <v>1094</v>
      </c>
      <c r="AA28" s="54">
        <v>0.04</v>
      </c>
      <c r="AB28" s="99"/>
      <c r="AC28" s="99"/>
      <c r="AD28" s="49"/>
      <c r="AE28" s="99"/>
      <c r="AF28" s="99"/>
      <c r="AG28" s="49"/>
      <c r="AH28" s="54" t="s">
        <v>124</v>
      </c>
      <c r="AI28" s="52">
        <v>55.2</v>
      </c>
      <c r="AJ28" s="54" t="s">
        <v>138</v>
      </c>
      <c r="AK28" s="54" t="s">
        <v>108</v>
      </c>
      <c r="AL28" s="54">
        <f t="shared" si="8"/>
        <v>1461</v>
      </c>
      <c r="AM28" s="54" t="s">
        <v>707</v>
      </c>
      <c r="AN28" s="54">
        <v>8</v>
      </c>
      <c r="AO28" s="44" t="s">
        <v>1096</v>
      </c>
    </row>
    <row r="29" spans="1:41" s="103" customFormat="1" x14ac:dyDescent="0.3">
      <c r="A29" s="104" t="s">
        <v>987</v>
      </c>
      <c r="B29" s="44" t="s">
        <v>1217</v>
      </c>
      <c r="C29" s="44" t="s">
        <v>992</v>
      </c>
      <c r="D29" s="47">
        <v>9</v>
      </c>
      <c r="E29" s="47" t="s">
        <v>96</v>
      </c>
      <c r="F29" s="41" t="s">
        <v>1201</v>
      </c>
      <c r="G29" s="41" t="s">
        <v>201</v>
      </c>
      <c r="H29" s="109" t="s">
        <v>999</v>
      </c>
      <c r="I29" s="109" t="s">
        <v>1219</v>
      </c>
      <c r="J29" s="41" t="s">
        <v>760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1461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53">
        <v>16</v>
      </c>
      <c r="W29" s="54">
        <v>0</v>
      </c>
      <c r="X29" s="54">
        <v>0.02</v>
      </c>
      <c r="Y29" s="54">
        <v>17</v>
      </c>
      <c r="Z29" s="54" t="s">
        <v>1094</v>
      </c>
      <c r="AA29" s="54">
        <v>0.01</v>
      </c>
      <c r="AB29" s="99"/>
      <c r="AC29" s="99"/>
      <c r="AD29" s="49"/>
      <c r="AE29" s="99"/>
      <c r="AF29" s="99"/>
      <c r="AG29" s="49"/>
      <c r="AH29" s="54" t="s">
        <v>124</v>
      </c>
      <c r="AI29" s="52">
        <v>55.2</v>
      </c>
      <c r="AJ29" s="54" t="s">
        <v>138</v>
      </c>
      <c r="AK29" s="54" t="s">
        <v>108</v>
      </c>
      <c r="AL29" s="54">
        <f t="shared" si="7"/>
        <v>1461</v>
      </c>
      <c r="AM29" s="54" t="s">
        <v>707</v>
      </c>
      <c r="AN29" s="54">
        <v>8</v>
      </c>
      <c r="AO29" s="44" t="s">
        <v>975</v>
      </c>
    </row>
    <row r="30" spans="1:41" s="103" customFormat="1" x14ac:dyDescent="0.3">
      <c r="A30" s="104" t="s">
        <v>988</v>
      </c>
      <c r="B30" s="44" t="s">
        <v>1217</v>
      </c>
      <c r="C30" s="44" t="s">
        <v>992</v>
      </c>
      <c r="D30" s="47">
        <v>9</v>
      </c>
      <c r="E30" s="47" t="s">
        <v>96</v>
      </c>
      <c r="F30" s="41" t="s">
        <v>1201</v>
      </c>
      <c r="G30" s="41" t="s">
        <v>201</v>
      </c>
      <c r="H30" s="109" t="s">
        <v>998</v>
      </c>
      <c r="I30" s="109" t="s">
        <v>1219</v>
      </c>
      <c r="J30" s="41" t="s">
        <v>760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1461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53">
        <v>16</v>
      </c>
      <c r="W30" s="54">
        <v>0</v>
      </c>
      <c r="X30" s="54">
        <v>0.02</v>
      </c>
      <c r="Y30" s="54">
        <v>17</v>
      </c>
      <c r="Z30" s="54" t="s">
        <v>1094</v>
      </c>
      <c r="AA30" s="54">
        <v>0.01</v>
      </c>
      <c r="AB30" s="99"/>
      <c r="AC30" s="99"/>
      <c r="AD30" s="49"/>
      <c r="AE30" s="99"/>
      <c r="AF30" s="99"/>
      <c r="AG30" s="49"/>
      <c r="AH30" s="54" t="s">
        <v>124</v>
      </c>
      <c r="AI30" s="52">
        <v>55.2</v>
      </c>
      <c r="AJ30" s="54" t="s">
        <v>138</v>
      </c>
      <c r="AK30" s="54" t="s">
        <v>108</v>
      </c>
      <c r="AL30" s="54">
        <f t="shared" si="7"/>
        <v>1461</v>
      </c>
      <c r="AM30" s="54" t="s">
        <v>707</v>
      </c>
      <c r="AN30" s="54">
        <v>8</v>
      </c>
      <c r="AO30" s="44" t="s">
        <v>975</v>
      </c>
    </row>
    <row r="31" spans="1:41" s="103" customFormat="1" x14ac:dyDescent="0.3">
      <c r="A31" s="104" t="s">
        <v>991</v>
      </c>
      <c r="B31" s="44" t="s">
        <v>1218</v>
      </c>
      <c r="C31" s="44" t="s">
        <v>993</v>
      </c>
      <c r="D31" s="47">
        <v>9</v>
      </c>
      <c r="E31" s="47" t="s">
        <v>96</v>
      </c>
      <c r="F31" s="41" t="s">
        <v>1392</v>
      </c>
      <c r="G31" s="41" t="s">
        <v>163</v>
      </c>
      <c r="H31" s="109" t="s">
        <v>166</v>
      </c>
      <c r="I31" s="109" t="s">
        <v>1220</v>
      </c>
      <c r="J31" s="41" t="s">
        <v>748</v>
      </c>
      <c r="K31" s="54" t="s">
        <v>97</v>
      </c>
      <c r="L31" s="54" t="s">
        <v>124</v>
      </c>
      <c r="M31" s="54" t="s">
        <v>99</v>
      </c>
      <c r="N31" s="54">
        <v>4</v>
      </c>
      <c r="O31" s="54" t="s">
        <v>100</v>
      </c>
      <c r="P31" s="54">
        <v>1461</v>
      </c>
      <c r="Q31" s="54" t="s">
        <v>101</v>
      </c>
      <c r="R31" s="54" t="s">
        <v>102</v>
      </c>
      <c r="S31" s="54" t="s">
        <v>125</v>
      </c>
      <c r="T31" s="54" t="s">
        <v>707</v>
      </c>
      <c r="U31" s="54" t="s">
        <v>127</v>
      </c>
      <c r="V31" s="53">
        <v>16</v>
      </c>
      <c r="W31" s="54">
        <v>0</v>
      </c>
      <c r="X31" s="54">
        <v>0.02</v>
      </c>
      <c r="Y31" s="54">
        <v>17</v>
      </c>
      <c r="Z31" s="54" t="s">
        <v>1094</v>
      </c>
      <c r="AA31" s="54">
        <v>0.01</v>
      </c>
      <c r="AB31" s="99"/>
      <c r="AC31" s="99"/>
      <c r="AD31" s="49"/>
      <c r="AE31" s="99"/>
      <c r="AF31" s="99"/>
      <c r="AG31" s="49"/>
      <c r="AH31" s="54" t="s">
        <v>124</v>
      </c>
      <c r="AI31" s="52">
        <v>54.8</v>
      </c>
      <c r="AJ31" s="54" t="s">
        <v>138</v>
      </c>
      <c r="AK31" s="54" t="s">
        <v>108</v>
      </c>
      <c r="AL31" s="54">
        <f t="shared" si="7"/>
        <v>1461</v>
      </c>
      <c r="AM31" s="54" t="s">
        <v>707</v>
      </c>
      <c r="AN31" s="54">
        <v>8</v>
      </c>
      <c r="AO31" s="44" t="s">
        <v>975</v>
      </c>
    </row>
    <row r="38" spans="5:5" x14ac:dyDescent="0.3">
      <c r="E38" s="93"/>
    </row>
    <row r="39" spans="5:5" x14ac:dyDescent="0.3">
      <c r="E39" s="90"/>
    </row>
    <row r="40" spans="5:5" x14ac:dyDescent="0.3">
      <c r="E40" s="90"/>
    </row>
    <row r="41" spans="5:5" x14ac:dyDescent="0.3">
      <c r="E41" s="93"/>
    </row>
  </sheetData>
  <autoFilter ref="A12:A15" xr:uid="{00000000-0009-0000-0000-00000B000000}"/>
  <mergeCells count="17">
    <mergeCell ref="AH7:AN7"/>
    <mergeCell ref="A8:A11"/>
    <mergeCell ref="C8:C11"/>
    <mergeCell ref="D8:D11"/>
    <mergeCell ref="E8:E11"/>
    <mergeCell ref="F8:F11"/>
    <mergeCell ref="AB8:AG8"/>
    <mergeCell ref="B8:B11"/>
    <mergeCell ref="B7:J7"/>
    <mergeCell ref="F2:J3"/>
    <mergeCell ref="K7:U7"/>
    <mergeCell ref="V7:AG7"/>
    <mergeCell ref="G8:G11"/>
    <mergeCell ref="H8:H11"/>
    <mergeCell ref="I8:I11"/>
    <mergeCell ref="J8:J11"/>
    <mergeCell ref="V8:AA8"/>
  </mergeCells>
  <pageMargins left="0.22" right="0.2" top="0.85" bottom="0.74803149606299213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AO40"/>
  <sheetViews>
    <sheetView showGridLines="0" zoomScaleNormal="100" workbookViewId="0"/>
  </sheetViews>
  <sheetFormatPr baseColWidth="10" defaultColWidth="11.5546875" defaultRowHeight="14.4" x14ac:dyDescent="0.3"/>
  <cols>
    <col min="1" max="1" width="39.6640625" style="57" bestFit="1" customWidth="1"/>
    <col min="2" max="2" width="18.3320312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21.66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82" t="s">
        <v>144</v>
      </c>
      <c r="G2" s="182"/>
      <c r="H2" s="182"/>
      <c r="I2" s="182"/>
      <c r="J2" s="182"/>
    </row>
    <row r="3" spans="1:41" x14ac:dyDescent="0.3">
      <c r="F3" s="182"/>
      <c r="G3" s="182"/>
      <c r="H3" s="182"/>
      <c r="I3" s="182"/>
      <c r="J3" s="182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61" t="s">
        <v>22</v>
      </c>
    </row>
    <row r="8" spans="1:41" s="62" customFormat="1" x14ac:dyDescent="0.3">
      <c r="A8" s="173"/>
      <c r="B8" s="173" t="s">
        <v>1191</v>
      </c>
      <c r="C8" s="173" t="s">
        <v>145</v>
      </c>
      <c r="D8" s="173" t="s">
        <v>146</v>
      </c>
      <c r="E8" s="173" t="s">
        <v>147</v>
      </c>
      <c r="F8" s="173" t="s">
        <v>42</v>
      </c>
      <c r="G8" s="173" t="s">
        <v>43</v>
      </c>
      <c r="H8" s="173" t="s">
        <v>91</v>
      </c>
      <c r="I8" s="173" t="s">
        <v>0</v>
      </c>
      <c r="J8" s="173" t="s">
        <v>44</v>
      </c>
      <c r="K8" s="137" t="s">
        <v>4</v>
      </c>
      <c r="L8" s="63" t="s">
        <v>5</v>
      </c>
      <c r="M8" s="137" t="s">
        <v>6</v>
      </c>
      <c r="N8" s="63" t="s">
        <v>7</v>
      </c>
      <c r="O8" s="137" t="s">
        <v>8</v>
      </c>
      <c r="P8" s="63" t="s">
        <v>9</v>
      </c>
      <c r="Q8" s="137" t="s">
        <v>10</v>
      </c>
      <c r="R8" s="63" t="s">
        <v>11</v>
      </c>
      <c r="S8" s="137" t="s">
        <v>12</v>
      </c>
      <c r="T8" s="63" t="s">
        <v>13</v>
      </c>
      <c r="U8" s="63" t="s">
        <v>14</v>
      </c>
      <c r="V8" s="179" t="s">
        <v>148</v>
      </c>
      <c r="W8" s="180"/>
      <c r="X8" s="180"/>
      <c r="Y8" s="180"/>
      <c r="Z8" s="180"/>
      <c r="AA8" s="181"/>
      <c r="AB8" s="179" t="s">
        <v>149</v>
      </c>
      <c r="AC8" s="180"/>
      <c r="AD8" s="180"/>
      <c r="AE8" s="180"/>
      <c r="AF8" s="180"/>
      <c r="AG8" s="181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74"/>
      <c r="B9" s="174"/>
      <c r="C9" s="174"/>
      <c r="D9" s="174"/>
      <c r="E9" s="174" t="s">
        <v>89</v>
      </c>
      <c r="F9" s="174"/>
      <c r="G9" s="174"/>
      <c r="H9" s="174"/>
      <c r="I9" s="174"/>
      <c r="J9" s="174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74"/>
      <c r="B10" s="174"/>
      <c r="C10" s="174"/>
      <c r="D10" s="174"/>
      <c r="E10" s="174" t="s">
        <v>88</v>
      </c>
      <c r="F10" s="174"/>
      <c r="G10" s="174"/>
      <c r="H10" s="174"/>
      <c r="I10" s="174"/>
      <c r="J10" s="174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36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35"/>
      <c r="B12" s="158"/>
      <c r="C12" s="135"/>
      <c r="D12" s="135"/>
      <c r="E12" s="135"/>
      <c r="F12" s="135"/>
      <c r="G12" s="135"/>
      <c r="H12" s="135"/>
      <c r="I12" s="135"/>
      <c r="J12" s="135"/>
      <c r="K12" s="136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900</v>
      </c>
      <c r="B13" s="44" t="s">
        <v>1221</v>
      </c>
      <c r="C13" s="44" t="s">
        <v>820</v>
      </c>
      <c r="D13" s="47">
        <v>2</v>
      </c>
      <c r="E13" s="47" t="s">
        <v>96</v>
      </c>
      <c r="F13" s="41" t="s">
        <v>822</v>
      </c>
      <c r="G13" s="41" t="s">
        <v>250</v>
      </c>
      <c r="H13" s="109" t="s">
        <v>659</v>
      </c>
      <c r="I13" s="109" t="s">
        <v>821</v>
      </c>
      <c r="J13" s="41" t="s">
        <v>531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1461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26</v>
      </c>
      <c r="W13" s="54">
        <v>1</v>
      </c>
      <c r="X13" s="54">
        <v>0.1</v>
      </c>
      <c r="Y13" s="54">
        <v>15</v>
      </c>
      <c r="Z13" s="54">
        <v>3</v>
      </c>
      <c r="AA13" s="54">
        <v>0</v>
      </c>
      <c r="AB13" s="99"/>
      <c r="AC13" s="99"/>
      <c r="AD13" s="49"/>
      <c r="AE13" s="99"/>
      <c r="AF13" s="99"/>
      <c r="AG13" s="49"/>
      <c r="AH13" s="54" t="s">
        <v>124</v>
      </c>
      <c r="AI13" s="52">
        <v>59.9</v>
      </c>
      <c r="AJ13" s="54" t="s">
        <v>128</v>
      </c>
      <c r="AK13" s="54" t="s">
        <v>108</v>
      </c>
      <c r="AL13" s="54">
        <f t="shared" ref="AL13:AL21" si="0">P13</f>
        <v>1461</v>
      </c>
      <c r="AM13" s="54" t="s">
        <v>707</v>
      </c>
      <c r="AN13" s="54">
        <v>1</v>
      </c>
      <c r="AO13" s="44" t="s">
        <v>110</v>
      </c>
    </row>
    <row r="14" spans="1:41" s="103" customFormat="1" x14ac:dyDescent="0.3">
      <c r="A14" s="104" t="s">
        <v>900</v>
      </c>
      <c r="B14" s="44" t="s">
        <v>1221</v>
      </c>
      <c r="C14" s="44" t="s">
        <v>823</v>
      </c>
      <c r="D14" s="47">
        <v>2</v>
      </c>
      <c r="E14" s="47" t="s">
        <v>96</v>
      </c>
      <c r="F14" s="41" t="s">
        <v>822</v>
      </c>
      <c r="G14" s="41" t="s">
        <v>250</v>
      </c>
      <c r="H14" s="109" t="s">
        <v>659</v>
      </c>
      <c r="I14" s="109" t="s">
        <v>821</v>
      </c>
      <c r="J14" s="41" t="s">
        <v>531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1461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38</v>
      </c>
      <c r="W14" s="54">
        <v>3</v>
      </c>
      <c r="X14" s="54">
        <v>0</v>
      </c>
      <c r="Y14" s="54">
        <v>48</v>
      </c>
      <c r="Z14" s="54">
        <v>8</v>
      </c>
      <c r="AA14" s="54">
        <v>0.1</v>
      </c>
      <c r="AB14" s="99"/>
      <c r="AC14" s="99"/>
      <c r="AD14" s="49"/>
      <c r="AE14" s="99"/>
      <c r="AF14" s="99"/>
      <c r="AG14" s="49"/>
      <c r="AH14" s="54" t="s">
        <v>124</v>
      </c>
      <c r="AI14" s="52">
        <v>59.9</v>
      </c>
      <c r="AJ14" s="54" t="s">
        <v>128</v>
      </c>
      <c r="AK14" s="54" t="s">
        <v>108</v>
      </c>
      <c r="AL14" s="54">
        <f t="shared" si="0"/>
        <v>1461</v>
      </c>
      <c r="AM14" s="54" t="s">
        <v>707</v>
      </c>
      <c r="AN14" s="54">
        <v>2</v>
      </c>
      <c r="AO14" s="44" t="s">
        <v>110</v>
      </c>
    </row>
    <row r="15" spans="1:41" s="103" customFormat="1" x14ac:dyDescent="0.3">
      <c r="A15" s="104" t="s">
        <v>901</v>
      </c>
      <c r="B15" s="44" t="s">
        <v>1222</v>
      </c>
      <c r="C15" s="44" t="s">
        <v>824</v>
      </c>
      <c r="D15" s="47">
        <v>2</v>
      </c>
      <c r="E15" s="47" t="s">
        <v>96</v>
      </c>
      <c r="F15" s="41" t="s">
        <v>825</v>
      </c>
      <c r="G15" s="41" t="s">
        <v>250</v>
      </c>
      <c r="H15" s="109" t="s">
        <v>659</v>
      </c>
      <c r="I15" s="109" t="s">
        <v>826</v>
      </c>
      <c r="J15" s="41" t="s">
        <v>531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1461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31</v>
      </c>
      <c r="W15" s="54">
        <v>7</v>
      </c>
      <c r="X15" s="54">
        <v>0</v>
      </c>
      <c r="Y15" s="54">
        <v>37</v>
      </c>
      <c r="Z15" s="54">
        <v>14</v>
      </c>
      <c r="AA15" s="54">
        <v>0</v>
      </c>
      <c r="AB15" s="99"/>
      <c r="AC15" s="99"/>
      <c r="AD15" s="49"/>
      <c r="AE15" s="99"/>
      <c r="AF15" s="99"/>
      <c r="AG15" s="49"/>
      <c r="AH15" s="54" t="s">
        <v>124</v>
      </c>
      <c r="AI15" s="52">
        <v>49.5</v>
      </c>
      <c r="AJ15" s="54" t="s">
        <v>128</v>
      </c>
      <c r="AK15" s="54" t="s">
        <v>108</v>
      </c>
      <c r="AL15" s="54">
        <f t="shared" si="0"/>
        <v>1461</v>
      </c>
      <c r="AM15" s="54" t="s">
        <v>707</v>
      </c>
      <c r="AN15" s="54">
        <v>3</v>
      </c>
      <c r="AO15" s="44" t="s">
        <v>110</v>
      </c>
    </row>
    <row r="16" spans="1:41" s="103" customFormat="1" x14ac:dyDescent="0.3">
      <c r="A16" s="104" t="s">
        <v>900</v>
      </c>
      <c r="B16" s="44" t="s">
        <v>1223</v>
      </c>
      <c r="C16" s="44" t="s">
        <v>827</v>
      </c>
      <c r="D16" s="47">
        <v>2</v>
      </c>
      <c r="E16" s="47" t="s">
        <v>96</v>
      </c>
      <c r="F16" s="41" t="s">
        <v>830</v>
      </c>
      <c r="G16" s="41" t="s">
        <v>250</v>
      </c>
      <c r="H16" s="109" t="s">
        <v>659</v>
      </c>
      <c r="I16" s="109" t="s">
        <v>828</v>
      </c>
      <c r="J16" s="41" t="s">
        <v>829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1461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38</v>
      </c>
      <c r="W16" s="54">
        <v>3</v>
      </c>
      <c r="X16" s="54">
        <v>0</v>
      </c>
      <c r="Y16" s="54">
        <v>48</v>
      </c>
      <c r="Z16" s="54">
        <v>8</v>
      </c>
      <c r="AA16" s="54">
        <v>0.1</v>
      </c>
      <c r="AB16" s="99"/>
      <c r="AC16" s="99"/>
      <c r="AD16" s="49"/>
      <c r="AE16" s="99"/>
      <c r="AF16" s="99"/>
      <c r="AG16" s="49"/>
      <c r="AH16" s="54" t="s">
        <v>124</v>
      </c>
      <c r="AI16" s="52">
        <v>58.7</v>
      </c>
      <c r="AJ16" s="54" t="s">
        <v>128</v>
      </c>
      <c r="AK16" s="54" t="s">
        <v>108</v>
      </c>
      <c r="AL16" s="54">
        <f t="shared" si="0"/>
        <v>1461</v>
      </c>
      <c r="AM16" s="54" t="s">
        <v>707</v>
      </c>
      <c r="AN16" s="54">
        <v>3</v>
      </c>
      <c r="AO16" s="44" t="s">
        <v>110</v>
      </c>
    </row>
    <row r="17" spans="1:41" s="103" customFormat="1" x14ac:dyDescent="0.3">
      <c r="A17" s="104" t="s">
        <v>1012</v>
      </c>
      <c r="B17" s="44" t="s">
        <v>1224</v>
      </c>
      <c r="C17" s="44" t="s">
        <v>832</v>
      </c>
      <c r="D17" s="47">
        <v>2</v>
      </c>
      <c r="E17" s="47" t="s">
        <v>96</v>
      </c>
      <c r="F17" s="41" t="s">
        <v>1014</v>
      </c>
      <c r="G17" s="44" t="s">
        <v>1056</v>
      </c>
      <c r="H17" s="89" t="s">
        <v>1057</v>
      </c>
      <c r="I17" s="89" t="s">
        <v>1058</v>
      </c>
      <c r="J17" s="41" t="s">
        <v>1013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1461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38</v>
      </c>
      <c r="W17" s="54">
        <v>3</v>
      </c>
      <c r="X17" s="54">
        <v>0</v>
      </c>
      <c r="Y17" s="54">
        <v>48</v>
      </c>
      <c r="Z17" s="54">
        <v>8</v>
      </c>
      <c r="AA17" s="54">
        <v>0.1</v>
      </c>
      <c r="AB17" s="99"/>
      <c r="AC17" s="99"/>
      <c r="AD17" s="49"/>
      <c r="AE17" s="99"/>
      <c r="AF17" s="99"/>
      <c r="AG17" s="49"/>
      <c r="AH17" s="54" t="s">
        <v>124</v>
      </c>
      <c r="AI17" s="52">
        <v>55.9</v>
      </c>
      <c r="AJ17" s="54" t="s">
        <v>128</v>
      </c>
      <c r="AK17" s="54" t="s">
        <v>108</v>
      </c>
      <c r="AL17" s="54">
        <f t="shared" si="0"/>
        <v>1461</v>
      </c>
      <c r="AM17" s="54" t="s">
        <v>707</v>
      </c>
      <c r="AN17" s="54">
        <v>3</v>
      </c>
      <c r="AO17" s="44" t="s">
        <v>110</v>
      </c>
    </row>
    <row r="18" spans="1:41" s="103" customFormat="1" x14ac:dyDescent="0.3">
      <c r="A18" s="104" t="s">
        <v>904</v>
      </c>
      <c r="B18" s="44" t="s">
        <v>1225</v>
      </c>
      <c r="C18" s="44" t="s">
        <v>835</v>
      </c>
      <c r="D18" s="47">
        <v>2</v>
      </c>
      <c r="E18" s="47" t="s">
        <v>96</v>
      </c>
      <c r="F18" s="44" t="s">
        <v>1015</v>
      </c>
      <c r="G18" s="41" t="s">
        <v>201</v>
      </c>
      <c r="H18" s="109" t="s">
        <v>833</v>
      </c>
      <c r="I18" s="109" t="s">
        <v>834</v>
      </c>
      <c r="J18" s="44" t="s">
        <v>760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1461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24</v>
      </c>
      <c r="W18" s="54">
        <v>2</v>
      </c>
      <c r="X18" s="54">
        <v>0.02</v>
      </c>
      <c r="Y18" s="54">
        <v>20</v>
      </c>
      <c r="Z18" s="54">
        <v>3</v>
      </c>
      <c r="AA18" s="54">
        <v>0.02</v>
      </c>
      <c r="AB18" s="99"/>
      <c r="AC18" s="99"/>
      <c r="AD18" s="49"/>
      <c r="AE18" s="99"/>
      <c r="AF18" s="99"/>
      <c r="AG18" s="49"/>
      <c r="AH18" s="54" t="s">
        <v>124</v>
      </c>
      <c r="AI18" s="52">
        <v>57.6</v>
      </c>
      <c r="AJ18" s="54" t="s">
        <v>128</v>
      </c>
      <c r="AK18" s="54" t="s">
        <v>108</v>
      </c>
      <c r="AL18" s="54">
        <f t="shared" si="0"/>
        <v>1461</v>
      </c>
      <c r="AM18" s="54" t="s">
        <v>707</v>
      </c>
      <c r="AN18" s="54">
        <v>4</v>
      </c>
      <c r="AO18" s="44" t="s">
        <v>110</v>
      </c>
    </row>
    <row r="19" spans="1:41" s="103" customFormat="1" x14ac:dyDescent="0.3">
      <c r="A19" s="104" t="s">
        <v>904</v>
      </c>
      <c r="B19" s="44" t="s">
        <v>1225</v>
      </c>
      <c r="C19" s="44" t="s">
        <v>836</v>
      </c>
      <c r="D19" s="47">
        <v>2</v>
      </c>
      <c r="E19" s="47" t="s">
        <v>96</v>
      </c>
      <c r="F19" s="44" t="s">
        <v>1015</v>
      </c>
      <c r="G19" s="41" t="s">
        <v>201</v>
      </c>
      <c r="H19" s="109" t="s">
        <v>833</v>
      </c>
      <c r="I19" s="109" t="s">
        <v>834</v>
      </c>
      <c r="J19" s="44" t="s">
        <v>760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1461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39</v>
      </c>
      <c r="W19" s="54">
        <v>12</v>
      </c>
      <c r="X19" s="54">
        <v>2.6</v>
      </c>
      <c r="Y19" s="54">
        <v>52</v>
      </c>
      <c r="Z19" s="54">
        <v>8</v>
      </c>
      <c r="AA19" s="54">
        <v>0.02</v>
      </c>
      <c r="AB19" s="99"/>
      <c r="AC19" s="99"/>
      <c r="AD19" s="49"/>
      <c r="AE19" s="99"/>
      <c r="AF19" s="99"/>
      <c r="AG19" s="49"/>
      <c r="AH19" s="54" t="s">
        <v>124</v>
      </c>
      <c r="AI19" s="52">
        <v>57.6</v>
      </c>
      <c r="AJ19" s="54" t="s">
        <v>128</v>
      </c>
      <c r="AK19" s="54" t="s">
        <v>108</v>
      </c>
      <c r="AL19" s="54">
        <f t="shared" ref="AL19" si="1">P19</f>
        <v>1461</v>
      </c>
      <c r="AM19" s="54" t="s">
        <v>707</v>
      </c>
      <c r="AN19" s="54">
        <v>5</v>
      </c>
      <c r="AO19" s="44" t="s">
        <v>110</v>
      </c>
    </row>
    <row r="20" spans="1:41" s="103" customFormat="1" x14ac:dyDescent="0.3">
      <c r="A20" s="104" t="s">
        <v>905</v>
      </c>
      <c r="B20" s="44" t="s">
        <v>1226</v>
      </c>
      <c r="C20" s="44" t="s">
        <v>838</v>
      </c>
      <c r="D20" s="47">
        <v>2</v>
      </c>
      <c r="E20" s="47" t="s">
        <v>96</v>
      </c>
      <c r="F20" s="44" t="s">
        <v>1051</v>
      </c>
      <c r="G20" s="41" t="s">
        <v>201</v>
      </c>
      <c r="H20" s="109" t="s">
        <v>833</v>
      </c>
      <c r="I20" s="109" t="s">
        <v>837</v>
      </c>
      <c r="J20" s="44" t="s">
        <v>760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1461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30</v>
      </c>
      <c r="W20" s="54">
        <v>2</v>
      </c>
      <c r="X20" s="54">
        <v>0.02</v>
      </c>
      <c r="Y20" s="54">
        <v>25</v>
      </c>
      <c r="Z20" s="54">
        <v>2</v>
      </c>
      <c r="AA20" s="54">
        <v>0.02</v>
      </c>
      <c r="AB20" s="99"/>
      <c r="AC20" s="99"/>
      <c r="AD20" s="49"/>
      <c r="AE20" s="99"/>
      <c r="AF20" s="99"/>
      <c r="AG20" s="49"/>
      <c r="AH20" s="54" t="s">
        <v>124</v>
      </c>
      <c r="AI20" s="52">
        <v>47.5</v>
      </c>
      <c r="AJ20" s="54" t="s">
        <v>128</v>
      </c>
      <c r="AK20" s="54" t="s">
        <v>108</v>
      </c>
      <c r="AL20" s="54">
        <f t="shared" si="0"/>
        <v>1461</v>
      </c>
      <c r="AM20" s="54" t="s">
        <v>707</v>
      </c>
      <c r="AN20" s="54">
        <v>6</v>
      </c>
      <c r="AO20" s="44" t="s">
        <v>110</v>
      </c>
    </row>
    <row r="21" spans="1:41" s="103" customFormat="1" x14ac:dyDescent="0.3">
      <c r="A21" s="104" t="s">
        <v>903</v>
      </c>
      <c r="B21" s="44" t="s">
        <v>1227</v>
      </c>
      <c r="C21" s="44" t="s">
        <v>839</v>
      </c>
      <c r="D21" s="47">
        <v>2</v>
      </c>
      <c r="E21" s="47" t="s">
        <v>96</v>
      </c>
      <c r="F21" s="44" t="s">
        <v>1052</v>
      </c>
      <c r="G21" s="41" t="s">
        <v>250</v>
      </c>
      <c r="H21" s="109" t="s">
        <v>660</v>
      </c>
      <c r="I21" s="109" t="s">
        <v>840</v>
      </c>
      <c r="J21" s="41" t="s">
        <v>531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1461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41</v>
      </c>
      <c r="W21" s="54">
        <v>2</v>
      </c>
      <c r="X21" s="54">
        <v>0.02</v>
      </c>
      <c r="Y21" s="54">
        <v>55</v>
      </c>
      <c r="Z21" s="54">
        <v>3</v>
      </c>
      <c r="AA21" s="54">
        <v>0.02</v>
      </c>
      <c r="AB21" s="99"/>
      <c r="AC21" s="99"/>
      <c r="AD21" s="49"/>
      <c r="AE21" s="99"/>
      <c r="AF21" s="99"/>
      <c r="AG21" s="49"/>
      <c r="AH21" s="54" t="s">
        <v>124</v>
      </c>
      <c r="AI21" s="52">
        <v>56.5</v>
      </c>
      <c r="AJ21" s="54" t="s">
        <v>128</v>
      </c>
      <c r="AK21" s="54" t="s">
        <v>211</v>
      </c>
      <c r="AL21" s="54">
        <f t="shared" si="0"/>
        <v>1461</v>
      </c>
      <c r="AM21" s="54" t="s">
        <v>707</v>
      </c>
      <c r="AN21" s="54">
        <v>7</v>
      </c>
      <c r="AO21" s="44" t="s">
        <v>110</v>
      </c>
    </row>
    <row r="22" spans="1:41" s="103" customFormat="1" x14ac:dyDescent="0.3">
      <c r="A22" s="104" t="s">
        <v>1137</v>
      </c>
      <c r="B22" s="44" t="s">
        <v>1228</v>
      </c>
      <c r="C22" s="44" t="s">
        <v>1136</v>
      </c>
      <c r="D22" s="47">
        <v>2</v>
      </c>
      <c r="E22" s="47" t="s">
        <v>96</v>
      </c>
      <c r="F22" s="44" t="s">
        <v>1140</v>
      </c>
      <c r="G22" s="41" t="s">
        <v>201</v>
      </c>
      <c r="H22" s="109" t="s">
        <v>833</v>
      </c>
      <c r="I22" s="109" t="s">
        <v>1139</v>
      </c>
      <c r="J22" s="44" t="s">
        <v>760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1461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7</v>
      </c>
      <c r="W22" s="54">
        <v>56</v>
      </c>
      <c r="X22" s="54">
        <v>0.01</v>
      </c>
      <c r="Y22" s="54">
        <v>9</v>
      </c>
      <c r="Z22" s="54">
        <v>5</v>
      </c>
      <c r="AA22" s="54">
        <v>0.02</v>
      </c>
      <c r="AB22" s="99"/>
      <c r="AC22" s="99"/>
      <c r="AD22" s="49"/>
      <c r="AE22" s="99"/>
      <c r="AF22" s="99"/>
      <c r="AG22" s="49"/>
      <c r="AH22" s="54" t="s">
        <v>124</v>
      </c>
      <c r="AI22" s="52">
        <v>56.5</v>
      </c>
      <c r="AJ22" s="54" t="s">
        <v>138</v>
      </c>
      <c r="AK22" s="54" t="s">
        <v>108</v>
      </c>
      <c r="AL22" s="54">
        <f t="shared" ref="AL22" si="2">P22</f>
        <v>1461</v>
      </c>
      <c r="AM22" s="54" t="s">
        <v>707</v>
      </c>
      <c r="AN22" s="54">
        <v>8</v>
      </c>
      <c r="AO22" s="44" t="s">
        <v>110</v>
      </c>
    </row>
    <row r="23" spans="1:41" s="103" customFormat="1" x14ac:dyDescent="0.3">
      <c r="A23" s="104" t="s">
        <v>1137</v>
      </c>
      <c r="B23" s="44" t="s">
        <v>1229</v>
      </c>
      <c r="C23" s="44" t="s">
        <v>1138</v>
      </c>
      <c r="D23" s="47">
        <v>2</v>
      </c>
      <c r="E23" s="47" t="s">
        <v>96</v>
      </c>
      <c r="F23" s="44" t="s">
        <v>1142</v>
      </c>
      <c r="G23" s="41" t="s">
        <v>201</v>
      </c>
      <c r="H23" s="109" t="s">
        <v>833</v>
      </c>
      <c r="I23" s="109" t="s">
        <v>1141</v>
      </c>
      <c r="J23" s="44" t="s">
        <v>760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1461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7</v>
      </c>
      <c r="W23" s="54">
        <v>56</v>
      </c>
      <c r="X23" s="54">
        <v>0.01</v>
      </c>
      <c r="Y23" s="54">
        <v>9</v>
      </c>
      <c r="Z23" s="54">
        <v>5</v>
      </c>
      <c r="AA23" s="54">
        <v>0.02</v>
      </c>
      <c r="AB23" s="99"/>
      <c r="AC23" s="99"/>
      <c r="AD23" s="49"/>
      <c r="AE23" s="99"/>
      <c r="AF23" s="99"/>
      <c r="AG23" s="49"/>
      <c r="AH23" s="54" t="s">
        <v>124</v>
      </c>
      <c r="AI23" s="52">
        <v>56.5</v>
      </c>
      <c r="AJ23" s="54" t="s">
        <v>138</v>
      </c>
      <c r="AK23" s="54" t="s">
        <v>108</v>
      </c>
      <c r="AL23" s="54">
        <f t="shared" ref="AL23:AL27" si="3">P23</f>
        <v>1461</v>
      </c>
      <c r="AM23" s="54" t="s">
        <v>707</v>
      </c>
      <c r="AN23" s="54">
        <v>8</v>
      </c>
      <c r="AO23" s="44" t="s">
        <v>110</v>
      </c>
    </row>
    <row r="24" spans="1:41" s="103" customFormat="1" x14ac:dyDescent="0.3">
      <c r="A24" s="104" t="s">
        <v>1143</v>
      </c>
      <c r="B24" s="44" t="s">
        <v>1230</v>
      </c>
      <c r="C24" s="44" t="s">
        <v>1144</v>
      </c>
      <c r="D24" s="47">
        <v>2</v>
      </c>
      <c r="E24" s="47" t="s">
        <v>96</v>
      </c>
      <c r="F24" s="41" t="s">
        <v>1145</v>
      </c>
      <c r="G24" s="41" t="s">
        <v>250</v>
      </c>
      <c r="H24" s="109" t="s">
        <v>877</v>
      </c>
      <c r="I24" s="109" t="s">
        <v>1327</v>
      </c>
      <c r="J24" s="41" t="s">
        <v>531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1461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15</v>
      </c>
      <c r="W24" s="54">
        <v>4</v>
      </c>
      <c r="X24" s="54">
        <v>2.23</v>
      </c>
      <c r="Y24" s="54">
        <v>10</v>
      </c>
      <c r="Z24" s="54">
        <v>3</v>
      </c>
      <c r="AA24" s="54">
        <v>0.15</v>
      </c>
      <c r="AB24" s="99"/>
      <c r="AC24" s="99"/>
      <c r="AD24" s="49"/>
      <c r="AE24" s="99"/>
      <c r="AF24" s="99"/>
      <c r="AG24" s="49"/>
      <c r="AH24" s="54" t="s">
        <v>124</v>
      </c>
      <c r="AI24" s="52">
        <v>45.1</v>
      </c>
      <c r="AJ24" s="54" t="s">
        <v>128</v>
      </c>
      <c r="AK24" s="54" t="s">
        <v>108</v>
      </c>
      <c r="AL24" s="54">
        <f t="shared" ref="AL24" si="4">P24</f>
        <v>1461</v>
      </c>
      <c r="AM24" s="54" t="s">
        <v>707</v>
      </c>
      <c r="AN24" s="54">
        <v>9</v>
      </c>
      <c r="AO24" s="44" t="s">
        <v>110</v>
      </c>
    </row>
    <row r="25" spans="1:41" s="103" customFormat="1" x14ac:dyDescent="0.3">
      <c r="A25" s="104" t="s">
        <v>1147</v>
      </c>
      <c r="B25" s="44" t="s">
        <v>1231</v>
      </c>
      <c r="C25" s="44" t="s">
        <v>1146</v>
      </c>
      <c r="D25" s="47">
        <v>2</v>
      </c>
      <c r="E25" s="47" t="s">
        <v>96</v>
      </c>
      <c r="F25" s="41" t="s">
        <v>1366</v>
      </c>
      <c r="G25" s="41" t="s">
        <v>250</v>
      </c>
      <c r="H25" s="109" t="s">
        <v>877</v>
      </c>
      <c r="I25" s="109" t="s">
        <v>1328</v>
      </c>
      <c r="J25" s="41" t="s">
        <v>531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1461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15</v>
      </c>
      <c r="W25" s="54">
        <v>4</v>
      </c>
      <c r="X25" s="54">
        <v>2.23</v>
      </c>
      <c r="Y25" s="54">
        <v>10</v>
      </c>
      <c r="Z25" s="54">
        <v>3</v>
      </c>
      <c r="AA25" s="54">
        <v>0.15</v>
      </c>
      <c r="AB25" s="99"/>
      <c r="AC25" s="99"/>
      <c r="AD25" s="49"/>
      <c r="AE25" s="99"/>
      <c r="AF25" s="99"/>
      <c r="AG25" s="49"/>
      <c r="AH25" s="54" t="s">
        <v>124</v>
      </c>
      <c r="AI25" s="52">
        <v>57.5</v>
      </c>
      <c r="AJ25" s="54" t="s">
        <v>128</v>
      </c>
      <c r="AK25" s="54" t="s">
        <v>108</v>
      </c>
      <c r="AL25" s="54">
        <f t="shared" si="3"/>
        <v>1461</v>
      </c>
      <c r="AM25" s="54" t="s">
        <v>707</v>
      </c>
      <c r="AN25" s="54">
        <v>9</v>
      </c>
      <c r="AO25" s="44" t="s">
        <v>110</v>
      </c>
    </row>
    <row r="26" spans="1:41" s="103" customFormat="1" x14ac:dyDescent="0.3">
      <c r="A26" s="104" t="s">
        <v>900</v>
      </c>
      <c r="B26" s="44" t="s">
        <v>1232</v>
      </c>
      <c r="C26" s="44" t="s">
        <v>1148</v>
      </c>
      <c r="D26" s="47">
        <v>2</v>
      </c>
      <c r="E26" s="47" t="s">
        <v>96</v>
      </c>
      <c r="F26" s="41" t="s">
        <v>1397</v>
      </c>
      <c r="G26" s="41" t="s">
        <v>250</v>
      </c>
      <c r="H26" s="109" t="s">
        <v>659</v>
      </c>
      <c r="I26" s="109" t="s">
        <v>1320</v>
      </c>
      <c r="J26" s="41" t="s">
        <v>531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1461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26</v>
      </c>
      <c r="W26" s="54">
        <v>1</v>
      </c>
      <c r="X26" s="54">
        <v>0.1</v>
      </c>
      <c r="Y26" s="54">
        <v>15</v>
      </c>
      <c r="Z26" s="54">
        <v>3</v>
      </c>
      <c r="AA26" s="54">
        <v>0</v>
      </c>
      <c r="AB26" s="99"/>
      <c r="AC26" s="99"/>
      <c r="AD26" s="49"/>
      <c r="AE26" s="99"/>
      <c r="AF26" s="99"/>
      <c r="AG26" s="49"/>
      <c r="AH26" s="54" t="s">
        <v>124</v>
      </c>
      <c r="AI26" s="52">
        <v>59.9</v>
      </c>
      <c r="AJ26" s="54" t="s">
        <v>128</v>
      </c>
      <c r="AK26" s="54" t="s">
        <v>108</v>
      </c>
      <c r="AL26" s="54">
        <f t="shared" si="3"/>
        <v>1461</v>
      </c>
      <c r="AM26" s="54" t="s">
        <v>707</v>
      </c>
      <c r="AN26" s="54">
        <v>9</v>
      </c>
      <c r="AO26" s="44" t="s">
        <v>110</v>
      </c>
    </row>
    <row r="27" spans="1:41" s="103" customFormat="1" x14ac:dyDescent="0.3">
      <c r="A27" s="104" t="s">
        <v>901</v>
      </c>
      <c r="B27" s="44" t="s">
        <v>1233</v>
      </c>
      <c r="C27" s="44" t="s">
        <v>1149</v>
      </c>
      <c r="D27" s="47">
        <v>2</v>
      </c>
      <c r="E27" s="47" t="s">
        <v>96</v>
      </c>
      <c r="F27" s="41" t="s">
        <v>1398</v>
      </c>
      <c r="G27" s="41" t="s">
        <v>250</v>
      </c>
      <c r="H27" s="109" t="s">
        <v>659</v>
      </c>
      <c r="I27" s="109" t="s">
        <v>1319</v>
      </c>
      <c r="J27" s="41" t="s">
        <v>531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1461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31</v>
      </c>
      <c r="W27" s="54">
        <v>7</v>
      </c>
      <c r="X27" s="54">
        <v>0</v>
      </c>
      <c r="Y27" s="54">
        <v>37</v>
      </c>
      <c r="Z27" s="54">
        <v>14</v>
      </c>
      <c r="AA27" s="54">
        <v>0</v>
      </c>
      <c r="AB27" s="99"/>
      <c r="AC27" s="99"/>
      <c r="AD27" s="49"/>
      <c r="AE27" s="99"/>
      <c r="AF27" s="99"/>
      <c r="AG27" s="49"/>
      <c r="AH27" s="54" t="s">
        <v>124</v>
      </c>
      <c r="AI27" s="52">
        <v>49.5</v>
      </c>
      <c r="AJ27" s="54" t="s">
        <v>128</v>
      </c>
      <c r="AK27" s="54" t="s">
        <v>108</v>
      </c>
      <c r="AL27" s="54">
        <f t="shared" si="3"/>
        <v>1461</v>
      </c>
      <c r="AM27" s="54" t="s">
        <v>707</v>
      </c>
      <c r="AN27" s="54">
        <v>9</v>
      </c>
      <c r="AO27" s="44" t="s">
        <v>110</v>
      </c>
    </row>
    <row r="28" spans="1:41" s="103" customFormat="1" x14ac:dyDescent="0.3">
      <c r="A28" s="104" t="s">
        <v>900</v>
      </c>
      <c r="B28" s="44" t="s">
        <v>1234</v>
      </c>
      <c r="C28" s="44" t="s">
        <v>1150</v>
      </c>
      <c r="D28" s="47">
        <v>2</v>
      </c>
      <c r="E28" s="47" t="s">
        <v>96</v>
      </c>
      <c r="F28" s="41" t="s">
        <v>1399</v>
      </c>
      <c r="G28" s="41" t="s">
        <v>250</v>
      </c>
      <c r="H28" s="109" t="s">
        <v>659</v>
      </c>
      <c r="I28" s="109" t="s">
        <v>1321</v>
      </c>
      <c r="J28" s="41" t="s">
        <v>829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1461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26</v>
      </c>
      <c r="W28" s="54">
        <v>1</v>
      </c>
      <c r="X28" s="54">
        <v>0.1</v>
      </c>
      <c r="Y28" s="54">
        <v>15</v>
      </c>
      <c r="Z28" s="54">
        <v>3</v>
      </c>
      <c r="AA28" s="54">
        <v>0</v>
      </c>
      <c r="AB28" s="99"/>
      <c r="AC28" s="99"/>
      <c r="AD28" s="49"/>
      <c r="AE28" s="99"/>
      <c r="AF28" s="99"/>
      <c r="AG28" s="49"/>
      <c r="AH28" s="54" t="s">
        <v>124</v>
      </c>
      <c r="AI28" s="52">
        <v>58.4</v>
      </c>
      <c r="AJ28" s="54" t="s">
        <v>128</v>
      </c>
      <c r="AK28" s="54" t="s">
        <v>108</v>
      </c>
      <c r="AL28" s="54">
        <f t="shared" ref="AL28" si="5">P28</f>
        <v>1461</v>
      </c>
      <c r="AM28" s="54" t="s">
        <v>707</v>
      </c>
      <c r="AN28" s="54">
        <v>9</v>
      </c>
      <c r="AO28" s="44" t="s">
        <v>110</v>
      </c>
    </row>
    <row r="29" spans="1:41" s="103" customFormat="1" x14ac:dyDescent="0.3">
      <c r="A29" s="104" t="s">
        <v>1152</v>
      </c>
      <c r="B29" s="159" t="s">
        <v>1235</v>
      </c>
      <c r="C29" s="44" t="s">
        <v>1151</v>
      </c>
      <c r="D29" s="47">
        <v>2</v>
      </c>
      <c r="E29" s="47" t="s">
        <v>96</v>
      </c>
      <c r="F29" s="41" t="s">
        <v>1449</v>
      </c>
      <c r="G29" s="41" t="s">
        <v>1306</v>
      </c>
      <c r="H29" s="109" t="s">
        <v>1450</v>
      </c>
      <c r="I29" s="109" t="s">
        <v>1451</v>
      </c>
      <c r="J29" s="41" t="s">
        <v>1455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1461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110">
        <v>14</v>
      </c>
      <c r="W29" s="106">
        <v>2</v>
      </c>
      <c r="X29" s="106">
        <v>0.12</v>
      </c>
      <c r="Y29" s="106">
        <v>20</v>
      </c>
      <c r="Z29" s="106">
        <v>4</v>
      </c>
      <c r="AA29" s="106">
        <v>0.05</v>
      </c>
      <c r="AB29" s="99"/>
      <c r="AC29" s="99"/>
      <c r="AD29" s="49"/>
      <c r="AE29" s="99"/>
      <c r="AF29" s="99"/>
      <c r="AG29" s="49"/>
      <c r="AH29" s="54" t="s">
        <v>124</v>
      </c>
      <c r="AI29" s="107">
        <v>65.900000000000006</v>
      </c>
      <c r="AJ29" s="54" t="s">
        <v>128</v>
      </c>
      <c r="AK29" s="54" t="s">
        <v>108</v>
      </c>
      <c r="AL29" s="54">
        <f t="shared" ref="AL29:AL30" si="6">P29</f>
        <v>1461</v>
      </c>
      <c r="AM29" s="54" t="s">
        <v>707</v>
      </c>
      <c r="AN29" s="54">
        <v>10</v>
      </c>
      <c r="AO29" s="44" t="s">
        <v>110</v>
      </c>
    </row>
    <row r="30" spans="1:41" s="103" customFormat="1" x14ac:dyDescent="0.3">
      <c r="A30" s="104" t="s">
        <v>1153</v>
      </c>
      <c r="B30" s="159" t="s">
        <v>1236</v>
      </c>
      <c r="C30" s="44" t="s">
        <v>1154</v>
      </c>
      <c r="D30" s="47">
        <v>2</v>
      </c>
      <c r="E30" s="47" t="s">
        <v>96</v>
      </c>
      <c r="F30" s="41" t="s">
        <v>1454</v>
      </c>
      <c r="G30" s="41" t="s">
        <v>1306</v>
      </c>
      <c r="H30" s="109" t="s">
        <v>1450</v>
      </c>
      <c r="I30" s="109" t="s">
        <v>1452</v>
      </c>
      <c r="J30" s="41" t="s">
        <v>1455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1461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110">
        <v>14</v>
      </c>
      <c r="W30" s="106">
        <v>2</v>
      </c>
      <c r="X30" s="106">
        <v>0.12</v>
      </c>
      <c r="Y30" s="106">
        <v>20</v>
      </c>
      <c r="Z30" s="106">
        <v>4</v>
      </c>
      <c r="AA30" s="106">
        <v>0.05</v>
      </c>
      <c r="AB30" s="99"/>
      <c r="AC30" s="99"/>
      <c r="AD30" s="49"/>
      <c r="AE30" s="99"/>
      <c r="AF30" s="99"/>
      <c r="AG30" s="49"/>
      <c r="AH30" s="54" t="s">
        <v>124</v>
      </c>
      <c r="AI30" s="107">
        <v>48.9</v>
      </c>
      <c r="AJ30" s="54" t="s">
        <v>128</v>
      </c>
      <c r="AK30" s="54" t="s">
        <v>108</v>
      </c>
      <c r="AL30" s="54">
        <f t="shared" si="6"/>
        <v>1461</v>
      </c>
      <c r="AM30" s="54" t="s">
        <v>707</v>
      </c>
      <c r="AN30" s="54">
        <v>10</v>
      </c>
      <c r="AO30" s="44" t="s">
        <v>110</v>
      </c>
    </row>
    <row r="37" spans="5:5" x14ac:dyDescent="0.3">
      <c r="E37" s="93"/>
    </row>
    <row r="38" spans="5:5" x14ac:dyDescent="0.3">
      <c r="E38" s="90"/>
    </row>
    <row r="39" spans="5:5" x14ac:dyDescent="0.3">
      <c r="E39" s="90"/>
    </row>
    <row r="40" spans="5:5" x14ac:dyDescent="0.3">
      <c r="E40" s="93"/>
    </row>
  </sheetData>
  <autoFilter ref="A12:A15" xr:uid="{00000000-0009-0000-0000-00000C000000}"/>
  <mergeCells count="17">
    <mergeCell ref="AH7:AN7"/>
    <mergeCell ref="A8:A11"/>
    <mergeCell ref="C8:C11"/>
    <mergeCell ref="D8:D11"/>
    <mergeCell ref="E8:E11"/>
    <mergeCell ref="F8:F11"/>
    <mergeCell ref="AB8:AG8"/>
    <mergeCell ref="B8:B11"/>
    <mergeCell ref="B7:J7"/>
    <mergeCell ref="F2:J3"/>
    <mergeCell ref="K7:U7"/>
    <mergeCell ref="V7:AG7"/>
    <mergeCell ref="G8:G11"/>
    <mergeCell ref="H8:H11"/>
    <mergeCell ref="I8:I11"/>
    <mergeCell ref="J8:J11"/>
    <mergeCell ref="V8:AA8"/>
  </mergeCells>
  <pageMargins left="0.22" right="0.2" top="0.85" bottom="0.74803149606299213" header="0.31496062992125984" footer="0.31496062992125984"/>
  <pageSetup paperSize="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AO44"/>
  <sheetViews>
    <sheetView showGridLines="0" zoomScaleNormal="100" workbookViewId="0"/>
  </sheetViews>
  <sheetFormatPr baseColWidth="10" defaultColWidth="11.5546875" defaultRowHeight="14.4" x14ac:dyDescent="0.3"/>
  <cols>
    <col min="1" max="1" width="31.21875" style="57" bestFit="1" customWidth="1"/>
    <col min="2" max="2" width="24.3320312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21.66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82" t="s">
        <v>144</v>
      </c>
      <c r="G2" s="182"/>
      <c r="H2" s="182"/>
      <c r="I2" s="182"/>
      <c r="J2" s="182"/>
    </row>
    <row r="3" spans="1:41" x14ac:dyDescent="0.3">
      <c r="F3" s="182"/>
      <c r="G3" s="182"/>
      <c r="H3" s="182"/>
      <c r="I3" s="182"/>
      <c r="J3" s="182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C7" s="183" t="s">
        <v>85</v>
      </c>
      <c r="D7" s="184"/>
      <c r="E7" s="184"/>
      <c r="F7" s="184"/>
      <c r="G7" s="185"/>
      <c r="H7" s="185"/>
      <c r="I7" s="185"/>
      <c r="J7" s="186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61" t="s">
        <v>22</v>
      </c>
    </row>
    <row r="8" spans="1:41" s="62" customFormat="1" x14ac:dyDescent="0.3">
      <c r="A8" s="173"/>
      <c r="B8" s="173" t="s">
        <v>1191</v>
      </c>
      <c r="C8" s="173" t="s">
        <v>145</v>
      </c>
      <c r="D8" s="173" t="s">
        <v>146</v>
      </c>
      <c r="E8" s="173" t="s">
        <v>147</v>
      </c>
      <c r="F8" s="173" t="s">
        <v>42</v>
      </c>
      <c r="G8" s="173" t="s">
        <v>43</v>
      </c>
      <c r="H8" s="173" t="s">
        <v>91</v>
      </c>
      <c r="I8" s="173" t="s">
        <v>0</v>
      </c>
      <c r="J8" s="173" t="s">
        <v>44</v>
      </c>
      <c r="K8" s="152" t="s">
        <v>4</v>
      </c>
      <c r="L8" s="63" t="s">
        <v>5</v>
      </c>
      <c r="M8" s="152" t="s">
        <v>6</v>
      </c>
      <c r="N8" s="63" t="s">
        <v>7</v>
      </c>
      <c r="O8" s="152" t="s">
        <v>8</v>
      </c>
      <c r="P8" s="63" t="s">
        <v>9</v>
      </c>
      <c r="Q8" s="152" t="s">
        <v>10</v>
      </c>
      <c r="R8" s="63" t="s">
        <v>11</v>
      </c>
      <c r="S8" s="152" t="s">
        <v>12</v>
      </c>
      <c r="T8" s="63" t="s">
        <v>13</v>
      </c>
      <c r="U8" s="63" t="s">
        <v>14</v>
      </c>
      <c r="V8" s="179" t="s">
        <v>148</v>
      </c>
      <c r="W8" s="180"/>
      <c r="X8" s="180"/>
      <c r="Y8" s="180"/>
      <c r="Z8" s="180"/>
      <c r="AA8" s="181"/>
      <c r="AB8" s="179" t="s">
        <v>149</v>
      </c>
      <c r="AC8" s="180"/>
      <c r="AD8" s="180"/>
      <c r="AE8" s="180"/>
      <c r="AF8" s="180"/>
      <c r="AG8" s="181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74"/>
      <c r="B9" s="174"/>
      <c r="C9" s="174"/>
      <c r="D9" s="174"/>
      <c r="E9" s="174" t="s">
        <v>89</v>
      </c>
      <c r="F9" s="174"/>
      <c r="G9" s="174"/>
      <c r="H9" s="174"/>
      <c r="I9" s="174"/>
      <c r="J9" s="174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74"/>
      <c r="B10" s="174"/>
      <c r="C10" s="174"/>
      <c r="D10" s="174"/>
      <c r="E10" s="174" t="s">
        <v>88</v>
      </c>
      <c r="F10" s="174"/>
      <c r="G10" s="174"/>
      <c r="H10" s="174"/>
      <c r="I10" s="174"/>
      <c r="J10" s="174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51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50"/>
      <c r="B12" s="158"/>
      <c r="C12" s="150"/>
      <c r="D12" s="150"/>
      <c r="E12" s="150"/>
      <c r="F12" s="150"/>
      <c r="G12" s="150"/>
      <c r="H12" s="150"/>
      <c r="I12" s="150"/>
      <c r="J12" s="150"/>
      <c r="K12" s="151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1003</v>
      </c>
      <c r="B13" s="44" t="s">
        <v>1237</v>
      </c>
      <c r="C13" s="44" t="s">
        <v>995</v>
      </c>
      <c r="D13" s="47">
        <v>9</v>
      </c>
      <c r="E13" s="47" t="s">
        <v>96</v>
      </c>
      <c r="F13" s="44" t="s">
        <v>1098</v>
      </c>
      <c r="G13" s="41" t="s">
        <v>788</v>
      </c>
      <c r="H13" s="109" t="s">
        <v>998</v>
      </c>
      <c r="I13" s="109" t="s">
        <v>1001</v>
      </c>
      <c r="J13" s="41" t="s">
        <v>1016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1749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75</v>
      </c>
      <c r="W13" s="54">
        <v>39</v>
      </c>
      <c r="X13" s="54">
        <v>3.49</v>
      </c>
      <c r="Y13" s="54">
        <v>55</v>
      </c>
      <c r="Z13" s="54">
        <v>48</v>
      </c>
      <c r="AA13" s="54">
        <v>0.4</v>
      </c>
      <c r="AB13" s="99">
        <v>78</v>
      </c>
      <c r="AC13" s="99">
        <v>45</v>
      </c>
      <c r="AD13" s="49">
        <v>4.49</v>
      </c>
      <c r="AE13" s="99">
        <v>64</v>
      </c>
      <c r="AF13" s="99">
        <v>69</v>
      </c>
      <c r="AG13" s="49">
        <v>0.56999999999999995</v>
      </c>
      <c r="AH13" s="54" t="s">
        <v>124</v>
      </c>
      <c r="AI13" s="52">
        <v>67.400000000000006</v>
      </c>
      <c r="AJ13" s="54" t="s">
        <v>128</v>
      </c>
      <c r="AK13" s="54" t="s">
        <v>108</v>
      </c>
      <c r="AL13" s="54">
        <f t="shared" ref="AL13:AL14" si="0">P13</f>
        <v>1749</v>
      </c>
      <c r="AM13" s="54" t="s">
        <v>707</v>
      </c>
      <c r="AN13" s="54">
        <v>1</v>
      </c>
      <c r="AO13" s="44" t="s">
        <v>952</v>
      </c>
    </row>
    <row r="14" spans="1:41" s="103" customFormat="1" x14ac:dyDescent="0.3">
      <c r="A14" s="104" t="s">
        <v>1003</v>
      </c>
      <c r="B14" s="44" t="s">
        <v>1237</v>
      </c>
      <c r="C14" s="44" t="s">
        <v>995</v>
      </c>
      <c r="D14" s="47">
        <v>9</v>
      </c>
      <c r="E14" s="47" t="s">
        <v>96</v>
      </c>
      <c r="F14" s="44" t="s">
        <v>1098</v>
      </c>
      <c r="G14" s="41" t="s">
        <v>788</v>
      </c>
      <c r="H14" s="109" t="s">
        <v>204</v>
      </c>
      <c r="I14" s="109" t="s">
        <v>1001</v>
      </c>
      <c r="J14" s="41" t="s">
        <v>1016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1749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75</v>
      </c>
      <c r="W14" s="54">
        <v>39</v>
      </c>
      <c r="X14" s="54">
        <v>3.49</v>
      </c>
      <c r="Y14" s="54">
        <v>55</v>
      </c>
      <c r="Z14" s="54">
        <v>48</v>
      </c>
      <c r="AA14" s="54">
        <v>0.4</v>
      </c>
      <c r="AB14" s="99">
        <v>78</v>
      </c>
      <c r="AC14" s="99">
        <v>45</v>
      </c>
      <c r="AD14" s="49">
        <v>4.49</v>
      </c>
      <c r="AE14" s="99">
        <v>64</v>
      </c>
      <c r="AF14" s="99">
        <v>69</v>
      </c>
      <c r="AG14" s="49">
        <v>0.56999999999999995</v>
      </c>
      <c r="AH14" s="54" t="s">
        <v>124</v>
      </c>
      <c r="AI14" s="52">
        <v>67.400000000000006</v>
      </c>
      <c r="AJ14" s="54" t="s">
        <v>128</v>
      </c>
      <c r="AK14" s="54" t="s">
        <v>108</v>
      </c>
      <c r="AL14" s="54">
        <f t="shared" si="0"/>
        <v>1749</v>
      </c>
      <c r="AM14" s="54" t="s">
        <v>707</v>
      </c>
      <c r="AN14" s="54">
        <v>1</v>
      </c>
      <c r="AO14" s="44" t="s">
        <v>952</v>
      </c>
    </row>
    <row r="15" spans="1:41" s="103" customFormat="1" x14ac:dyDescent="0.3">
      <c r="A15" s="104" t="s">
        <v>996</v>
      </c>
      <c r="B15" s="44" t="s">
        <v>1237</v>
      </c>
      <c r="C15" s="44" t="s">
        <v>995</v>
      </c>
      <c r="D15" s="47">
        <v>9</v>
      </c>
      <c r="E15" s="47" t="s">
        <v>96</v>
      </c>
      <c r="F15" s="44" t="s">
        <v>1098</v>
      </c>
      <c r="G15" s="41" t="s">
        <v>788</v>
      </c>
      <c r="H15" s="109" t="s">
        <v>833</v>
      </c>
      <c r="I15" s="109" t="s">
        <v>1001</v>
      </c>
      <c r="J15" s="41" t="s">
        <v>1016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1749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75</v>
      </c>
      <c r="W15" s="54">
        <v>39</v>
      </c>
      <c r="X15" s="54">
        <v>3.49</v>
      </c>
      <c r="Y15" s="54">
        <v>55</v>
      </c>
      <c r="Z15" s="54">
        <v>48</v>
      </c>
      <c r="AA15" s="54">
        <v>0.4</v>
      </c>
      <c r="AB15" s="99">
        <v>78</v>
      </c>
      <c r="AC15" s="99">
        <v>45</v>
      </c>
      <c r="AD15" s="49">
        <v>4.49</v>
      </c>
      <c r="AE15" s="99">
        <v>64</v>
      </c>
      <c r="AF15" s="99">
        <v>69</v>
      </c>
      <c r="AG15" s="49">
        <v>0.56999999999999995</v>
      </c>
      <c r="AH15" s="54" t="s">
        <v>124</v>
      </c>
      <c r="AI15" s="52">
        <v>67.400000000000006</v>
      </c>
      <c r="AJ15" s="54" t="s">
        <v>128</v>
      </c>
      <c r="AK15" s="54" t="s">
        <v>108</v>
      </c>
      <c r="AL15" s="54">
        <f t="shared" ref="AL15" si="1">P15</f>
        <v>1749</v>
      </c>
      <c r="AM15" s="54" t="s">
        <v>707</v>
      </c>
      <c r="AN15" s="54">
        <v>1</v>
      </c>
      <c r="AO15" s="44" t="s">
        <v>952</v>
      </c>
    </row>
    <row r="16" spans="1:41" s="103" customFormat="1" x14ac:dyDescent="0.3">
      <c r="A16" s="104" t="s">
        <v>996</v>
      </c>
      <c r="B16" s="44" t="s">
        <v>1237</v>
      </c>
      <c r="C16" s="44" t="s">
        <v>995</v>
      </c>
      <c r="D16" s="47">
        <v>9</v>
      </c>
      <c r="E16" s="47" t="s">
        <v>96</v>
      </c>
      <c r="F16" s="44" t="s">
        <v>1098</v>
      </c>
      <c r="G16" s="41" t="s">
        <v>788</v>
      </c>
      <c r="H16" s="109" t="s">
        <v>1002</v>
      </c>
      <c r="I16" s="109" t="s">
        <v>1001</v>
      </c>
      <c r="J16" s="41" t="s">
        <v>1016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1749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75</v>
      </c>
      <c r="W16" s="54">
        <v>39</v>
      </c>
      <c r="X16" s="54">
        <v>3.49</v>
      </c>
      <c r="Y16" s="54">
        <v>55</v>
      </c>
      <c r="Z16" s="54">
        <v>48</v>
      </c>
      <c r="AA16" s="54">
        <v>0.4</v>
      </c>
      <c r="AB16" s="99">
        <v>78</v>
      </c>
      <c r="AC16" s="99">
        <v>45</v>
      </c>
      <c r="AD16" s="49">
        <v>4.49</v>
      </c>
      <c r="AE16" s="99">
        <v>64</v>
      </c>
      <c r="AF16" s="99">
        <v>69</v>
      </c>
      <c r="AG16" s="49">
        <v>0.56999999999999995</v>
      </c>
      <c r="AH16" s="54" t="s">
        <v>124</v>
      </c>
      <c r="AI16" s="52">
        <v>67.400000000000006</v>
      </c>
      <c r="AJ16" s="54" t="s">
        <v>128</v>
      </c>
      <c r="AK16" s="54" t="s">
        <v>108</v>
      </c>
      <c r="AL16" s="54">
        <f t="shared" ref="AL16:AL19" si="2">P16</f>
        <v>1749</v>
      </c>
      <c r="AM16" s="54" t="s">
        <v>707</v>
      </c>
      <c r="AN16" s="54">
        <v>1</v>
      </c>
      <c r="AO16" s="44" t="s">
        <v>952</v>
      </c>
    </row>
    <row r="17" spans="1:41" s="103" customFormat="1" x14ac:dyDescent="0.3">
      <c r="A17" s="104" t="s">
        <v>1003</v>
      </c>
      <c r="B17" s="44" t="s">
        <v>1237</v>
      </c>
      <c r="C17" s="44" t="s">
        <v>1004</v>
      </c>
      <c r="D17" s="47">
        <v>9</v>
      </c>
      <c r="E17" s="47" t="s">
        <v>96</v>
      </c>
      <c r="F17" s="44" t="s">
        <v>1098</v>
      </c>
      <c r="G17" s="41" t="s">
        <v>788</v>
      </c>
      <c r="H17" s="109" t="s">
        <v>998</v>
      </c>
      <c r="I17" s="109" t="s">
        <v>1001</v>
      </c>
      <c r="J17" s="41" t="s">
        <v>1016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1749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30</v>
      </c>
      <c r="W17" s="54">
        <v>32</v>
      </c>
      <c r="X17" s="54">
        <v>7.0000000000000007E-2</v>
      </c>
      <c r="Y17" s="54">
        <v>32</v>
      </c>
      <c r="Z17" s="54">
        <v>38</v>
      </c>
      <c r="AA17" s="54">
        <v>0.2</v>
      </c>
      <c r="AB17" s="99">
        <v>32</v>
      </c>
      <c r="AC17" s="99">
        <v>31</v>
      </c>
      <c r="AD17" s="49">
        <v>0.08</v>
      </c>
      <c r="AE17" s="99">
        <v>34</v>
      </c>
      <c r="AF17" s="99">
        <v>34</v>
      </c>
      <c r="AG17" s="49">
        <v>0.2</v>
      </c>
      <c r="AH17" s="54" t="s">
        <v>124</v>
      </c>
      <c r="AI17" s="52">
        <v>67.400000000000006</v>
      </c>
      <c r="AJ17" s="54" t="s">
        <v>128</v>
      </c>
      <c r="AK17" s="54" t="s">
        <v>108</v>
      </c>
      <c r="AL17" s="54">
        <f t="shared" si="2"/>
        <v>1749</v>
      </c>
      <c r="AM17" s="54" t="s">
        <v>707</v>
      </c>
      <c r="AN17" s="54">
        <v>2</v>
      </c>
      <c r="AO17" s="44" t="s">
        <v>952</v>
      </c>
    </row>
    <row r="18" spans="1:41" s="103" customFormat="1" x14ac:dyDescent="0.3">
      <c r="A18" s="104" t="s">
        <v>1003</v>
      </c>
      <c r="B18" s="44" t="s">
        <v>1237</v>
      </c>
      <c r="C18" s="44" t="s">
        <v>1004</v>
      </c>
      <c r="D18" s="47">
        <v>9</v>
      </c>
      <c r="E18" s="47" t="s">
        <v>96</v>
      </c>
      <c r="F18" s="44" t="s">
        <v>1098</v>
      </c>
      <c r="G18" s="41" t="s">
        <v>788</v>
      </c>
      <c r="H18" s="109" t="s">
        <v>204</v>
      </c>
      <c r="I18" s="109" t="s">
        <v>1001</v>
      </c>
      <c r="J18" s="41" t="s">
        <v>1016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1749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30</v>
      </c>
      <c r="W18" s="54">
        <v>32</v>
      </c>
      <c r="X18" s="54">
        <v>7.0000000000000007E-2</v>
      </c>
      <c r="Y18" s="54">
        <v>32</v>
      </c>
      <c r="Z18" s="54">
        <v>38</v>
      </c>
      <c r="AA18" s="54">
        <v>0.2</v>
      </c>
      <c r="AB18" s="99">
        <v>32</v>
      </c>
      <c r="AC18" s="99">
        <v>31</v>
      </c>
      <c r="AD18" s="49">
        <v>0.08</v>
      </c>
      <c r="AE18" s="99">
        <v>34</v>
      </c>
      <c r="AF18" s="99">
        <v>34</v>
      </c>
      <c r="AG18" s="49">
        <v>0.2</v>
      </c>
      <c r="AH18" s="54" t="s">
        <v>124</v>
      </c>
      <c r="AI18" s="52">
        <v>67.400000000000006</v>
      </c>
      <c r="AJ18" s="54" t="s">
        <v>128</v>
      </c>
      <c r="AK18" s="54" t="s">
        <v>108</v>
      </c>
      <c r="AL18" s="54">
        <f t="shared" si="2"/>
        <v>1749</v>
      </c>
      <c r="AM18" s="54" t="s">
        <v>707</v>
      </c>
      <c r="AN18" s="54">
        <v>2</v>
      </c>
      <c r="AO18" s="44" t="s">
        <v>952</v>
      </c>
    </row>
    <row r="19" spans="1:41" s="103" customFormat="1" x14ac:dyDescent="0.3">
      <c r="A19" s="104" t="s">
        <v>996</v>
      </c>
      <c r="B19" s="44" t="s">
        <v>1237</v>
      </c>
      <c r="C19" s="44" t="s">
        <v>1004</v>
      </c>
      <c r="D19" s="47">
        <v>9</v>
      </c>
      <c r="E19" s="47" t="s">
        <v>96</v>
      </c>
      <c r="F19" s="44" t="s">
        <v>1098</v>
      </c>
      <c r="G19" s="41" t="s">
        <v>788</v>
      </c>
      <c r="H19" s="109" t="s">
        <v>833</v>
      </c>
      <c r="I19" s="109" t="s">
        <v>1001</v>
      </c>
      <c r="J19" s="41" t="s">
        <v>1016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1749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30</v>
      </c>
      <c r="W19" s="54">
        <v>32</v>
      </c>
      <c r="X19" s="54">
        <v>7.0000000000000007E-2</v>
      </c>
      <c r="Y19" s="54">
        <v>32</v>
      </c>
      <c r="Z19" s="54">
        <v>38</v>
      </c>
      <c r="AA19" s="54">
        <v>0.2</v>
      </c>
      <c r="AB19" s="99">
        <v>32</v>
      </c>
      <c r="AC19" s="99">
        <v>31</v>
      </c>
      <c r="AD19" s="49">
        <v>0.08</v>
      </c>
      <c r="AE19" s="99">
        <v>34</v>
      </c>
      <c r="AF19" s="99">
        <v>34</v>
      </c>
      <c r="AG19" s="49">
        <v>0.2</v>
      </c>
      <c r="AH19" s="54" t="s">
        <v>124</v>
      </c>
      <c r="AI19" s="52">
        <v>67.400000000000006</v>
      </c>
      <c r="AJ19" s="54" t="s">
        <v>128</v>
      </c>
      <c r="AK19" s="54" t="s">
        <v>108</v>
      </c>
      <c r="AL19" s="54">
        <f t="shared" si="2"/>
        <v>1749</v>
      </c>
      <c r="AM19" s="54" t="s">
        <v>707</v>
      </c>
      <c r="AN19" s="54">
        <v>2</v>
      </c>
      <c r="AO19" s="44" t="s">
        <v>952</v>
      </c>
    </row>
    <row r="20" spans="1:41" s="103" customFormat="1" x14ac:dyDescent="0.3">
      <c r="A20" s="104" t="s">
        <v>996</v>
      </c>
      <c r="B20" s="44" t="s">
        <v>1237</v>
      </c>
      <c r="C20" s="44" t="s">
        <v>1004</v>
      </c>
      <c r="D20" s="47">
        <v>9</v>
      </c>
      <c r="E20" s="47" t="s">
        <v>96</v>
      </c>
      <c r="F20" s="44" t="s">
        <v>1098</v>
      </c>
      <c r="G20" s="41" t="s">
        <v>788</v>
      </c>
      <c r="H20" s="109" t="s">
        <v>1002</v>
      </c>
      <c r="I20" s="109" t="s">
        <v>1001</v>
      </c>
      <c r="J20" s="41" t="s">
        <v>1016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1749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30</v>
      </c>
      <c r="W20" s="54">
        <v>32</v>
      </c>
      <c r="X20" s="54">
        <v>7.0000000000000007E-2</v>
      </c>
      <c r="Y20" s="54">
        <v>32</v>
      </c>
      <c r="Z20" s="54">
        <v>38</v>
      </c>
      <c r="AA20" s="54">
        <v>0.2</v>
      </c>
      <c r="AB20" s="99">
        <v>32</v>
      </c>
      <c r="AC20" s="99">
        <v>31</v>
      </c>
      <c r="AD20" s="49">
        <v>0.08</v>
      </c>
      <c r="AE20" s="99">
        <v>34</v>
      </c>
      <c r="AF20" s="99">
        <v>34</v>
      </c>
      <c r="AG20" s="49">
        <v>0.2</v>
      </c>
      <c r="AH20" s="54" t="s">
        <v>124</v>
      </c>
      <c r="AI20" s="52">
        <v>67.400000000000006</v>
      </c>
      <c r="AJ20" s="54" t="s">
        <v>128</v>
      </c>
      <c r="AK20" s="54" t="s">
        <v>108</v>
      </c>
      <c r="AL20" s="54">
        <f t="shared" ref="AL20:AL23" si="3">P20</f>
        <v>1749</v>
      </c>
      <c r="AM20" s="54" t="s">
        <v>707</v>
      </c>
      <c r="AN20" s="54">
        <v>2</v>
      </c>
      <c r="AO20" s="44" t="s">
        <v>952</v>
      </c>
    </row>
    <row r="21" spans="1:41" s="103" customFormat="1" x14ac:dyDescent="0.3">
      <c r="A21" s="104" t="s">
        <v>1005</v>
      </c>
      <c r="B21" s="44" t="s">
        <v>1242</v>
      </c>
      <c r="C21" s="44" t="s">
        <v>1007</v>
      </c>
      <c r="D21" s="47">
        <v>9</v>
      </c>
      <c r="E21" s="47" t="s">
        <v>96</v>
      </c>
      <c r="F21" s="44" t="s">
        <v>1099</v>
      </c>
      <c r="G21" s="41" t="s">
        <v>788</v>
      </c>
      <c r="H21" s="109" t="s">
        <v>998</v>
      </c>
      <c r="I21" s="109" t="s">
        <v>1008</v>
      </c>
      <c r="J21" s="41" t="s">
        <v>1016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1749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48</v>
      </c>
      <c r="W21" s="54">
        <v>41</v>
      </c>
      <c r="X21" s="54">
        <v>1.64</v>
      </c>
      <c r="Y21" s="54">
        <v>43</v>
      </c>
      <c r="Z21" s="54">
        <v>60</v>
      </c>
      <c r="AA21" s="54">
        <v>0.04</v>
      </c>
      <c r="AB21" s="99">
        <v>53</v>
      </c>
      <c r="AC21" s="99">
        <v>40</v>
      </c>
      <c r="AD21" s="49">
        <v>3.13</v>
      </c>
      <c r="AE21" s="99">
        <v>54</v>
      </c>
      <c r="AF21" s="99">
        <v>57</v>
      </c>
      <c r="AG21" s="49">
        <v>1.44</v>
      </c>
      <c r="AH21" s="54" t="s">
        <v>124</v>
      </c>
      <c r="AI21" s="52">
        <v>52.6</v>
      </c>
      <c r="AJ21" s="54" t="s">
        <v>128</v>
      </c>
      <c r="AK21" s="54" t="s">
        <v>108</v>
      </c>
      <c r="AL21" s="54">
        <f t="shared" si="3"/>
        <v>1749</v>
      </c>
      <c r="AM21" s="54" t="s">
        <v>707</v>
      </c>
      <c r="AN21" s="54">
        <v>3</v>
      </c>
      <c r="AO21" s="44" t="s">
        <v>952</v>
      </c>
    </row>
    <row r="22" spans="1:41" s="103" customFormat="1" x14ac:dyDescent="0.3">
      <c r="A22" s="104" t="s">
        <v>1005</v>
      </c>
      <c r="B22" s="44" t="s">
        <v>1242</v>
      </c>
      <c r="C22" s="44" t="s">
        <v>1007</v>
      </c>
      <c r="D22" s="47">
        <v>9</v>
      </c>
      <c r="E22" s="47" t="s">
        <v>96</v>
      </c>
      <c r="F22" s="44" t="s">
        <v>1099</v>
      </c>
      <c r="G22" s="41" t="s">
        <v>788</v>
      </c>
      <c r="H22" s="109" t="s">
        <v>204</v>
      </c>
      <c r="I22" s="109" t="s">
        <v>1008</v>
      </c>
      <c r="J22" s="41" t="s">
        <v>1016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1749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48</v>
      </c>
      <c r="W22" s="54">
        <v>41</v>
      </c>
      <c r="X22" s="54">
        <v>1.64</v>
      </c>
      <c r="Y22" s="54">
        <v>43</v>
      </c>
      <c r="Z22" s="54">
        <v>60</v>
      </c>
      <c r="AA22" s="54">
        <v>0.04</v>
      </c>
      <c r="AB22" s="99">
        <v>53</v>
      </c>
      <c r="AC22" s="99">
        <v>40</v>
      </c>
      <c r="AD22" s="49">
        <v>3.13</v>
      </c>
      <c r="AE22" s="99">
        <v>54</v>
      </c>
      <c r="AF22" s="99">
        <v>57</v>
      </c>
      <c r="AG22" s="49">
        <v>1.44</v>
      </c>
      <c r="AH22" s="54" t="s">
        <v>124</v>
      </c>
      <c r="AI22" s="52">
        <v>52.6</v>
      </c>
      <c r="AJ22" s="54" t="s">
        <v>128</v>
      </c>
      <c r="AK22" s="54" t="s">
        <v>108</v>
      </c>
      <c r="AL22" s="54">
        <f t="shared" si="3"/>
        <v>1749</v>
      </c>
      <c r="AM22" s="54" t="s">
        <v>707</v>
      </c>
      <c r="AN22" s="54">
        <v>3</v>
      </c>
      <c r="AO22" s="44" t="s">
        <v>952</v>
      </c>
    </row>
    <row r="23" spans="1:41" s="103" customFormat="1" x14ac:dyDescent="0.3">
      <c r="A23" s="104" t="s">
        <v>1006</v>
      </c>
      <c r="B23" s="44" t="s">
        <v>1242</v>
      </c>
      <c r="C23" s="44" t="s">
        <v>1007</v>
      </c>
      <c r="D23" s="47">
        <v>9</v>
      </c>
      <c r="E23" s="47" t="s">
        <v>96</v>
      </c>
      <c r="F23" s="44" t="s">
        <v>1099</v>
      </c>
      <c r="G23" s="41" t="s">
        <v>788</v>
      </c>
      <c r="H23" s="109" t="s">
        <v>833</v>
      </c>
      <c r="I23" s="109" t="s">
        <v>1008</v>
      </c>
      <c r="J23" s="41" t="s">
        <v>1016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1749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48</v>
      </c>
      <c r="W23" s="54">
        <v>41</v>
      </c>
      <c r="X23" s="54">
        <v>1.64</v>
      </c>
      <c r="Y23" s="54">
        <v>43</v>
      </c>
      <c r="Z23" s="54">
        <v>60</v>
      </c>
      <c r="AA23" s="54">
        <v>0.04</v>
      </c>
      <c r="AB23" s="99">
        <v>53</v>
      </c>
      <c r="AC23" s="99">
        <v>40</v>
      </c>
      <c r="AD23" s="49">
        <v>3.13</v>
      </c>
      <c r="AE23" s="99">
        <v>54</v>
      </c>
      <c r="AF23" s="99">
        <v>57</v>
      </c>
      <c r="AG23" s="49">
        <v>1.44</v>
      </c>
      <c r="AH23" s="54" t="s">
        <v>124</v>
      </c>
      <c r="AI23" s="52">
        <v>52.6</v>
      </c>
      <c r="AJ23" s="54" t="s">
        <v>128</v>
      </c>
      <c r="AK23" s="54" t="s">
        <v>108</v>
      </c>
      <c r="AL23" s="54">
        <f t="shared" si="3"/>
        <v>1749</v>
      </c>
      <c r="AM23" s="54" t="s">
        <v>707</v>
      </c>
      <c r="AN23" s="54">
        <v>3</v>
      </c>
      <c r="AO23" s="44" t="s">
        <v>952</v>
      </c>
    </row>
    <row r="24" spans="1:41" s="103" customFormat="1" x14ac:dyDescent="0.3">
      <c r="A24" s="104" t="s">
        <v>1006</v>
      </c>
      <c r="B24" s="44" t="s">
        <v>1242</v>
      </c>
      <c r="C24" s="44" t="s">
        <v>1007</v>
      </c>
      <c r="D24" s="47">
        <v>9</v>
      </c>
      <c r="E24" s="47" t="s">
        <v>96</v>
      </c>
      <c r="F24" s="44" t="s">
        <v>1099</v>
      </c>
      <c r="G24" s="41" t="s">
        <v>788</v>
      </c>
      <c r="H24" s="109" t="s">
        <v>1002</v>
      </c>
      <c r="I24" s="109" t="s">
        <v>1008</v>
      </c>
      <c r="J24" s="41" t="s">
        <v>1016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1749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48</v>
      </c>
      <c r="W24" s="54">
        <v>41</v>
      </c>
      <c r="X24" s="54">
        <v>1.64</v>
      </c>
      <c r="Y24" s="54">
        <v>43</v>
      </c>
      <c r="Z24" s="54">
        <v>60</v>
      </c>
      <c r="AA24" s="54">
        <v>0.04</v>
      </c>
      <c r="AB24" s="99">
        <v>53</v>
      </c>
      <c r="AC24" s="99">
        <v>40</v>
      </c>
      <c r="AD24" s="49">
        <v>3.13</v>
      </c>
      <c r="AE24" s="99">
        <v>54</v>
      </c>
      <c r="AF24" s="99">
        <v>57</v>
      </c>
      <c r="AG24" s="49">
        <v>1.44</v>
      </c>
      <c r="AH24" s="54" t="s">
        <v>124</v>
      </c>
      <c r="AI24" s="52">
        <v>52.6</v>
      </c>
      <c r="AJ24" s="54" t="s">
        <v>128</v>
      </c>
      <c r="AK24" s="54" t="s">
        <v>108</v>
      </c>
      <c r="AL24" s="54">
        <f t="shared" ref="AL24:AL27" si="4">P24</f>
        <v>1749</v>
      </c>
      <c r="AM24" s="54" t="s">
        <v>707</v>
      </c>
      <c r="AN24" s="54">
        <v>3</v>
      </c>
      <c r="AO24" s="44" t="s">
        <v>952</v>
      </c>
    </row>
    <row r="25" spans="1:41" s="103" customFormat="1" x14ac:dyDescent="0.3">
      <c r="A25" s="104" t="s">
        <v>1005</v>
      </c>
      <c r="B25" s="44" t="s">
        <v>1238</v>
      </c>
      <c r="C25" s="44" t="s">
        <v>1097</v>
      </c>
      <c r="D25" s="47">
        <v>9</v>
      </c>
      <c r="E25" s="47" t="s">
        <v>96</v>
      </c>
      <c r="F25" s="41" t="s">
        <v>1323</v>
      </c>
      <c r="G25" s="41" t="s">
        <v>788</v>
      </c>
      <c r="H25" s="109" t="s">
        <v>998</v>
      </c>
      <c r="I25" s="109" t="s">
        <v>1102</v>
      </c>
      <c r="J25" s="41" t="s">
        <v>1016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1749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48</v>
      </c>
      <c r="W25" s="54">
        <v>41</v>
      </c>
      <c r="X25" s="54">
        <v>1.64</v>
      </c>
      <c r="Y25" s="54">
        <v>43</v>
      </c>
      <c r="Z25" s="54">
        <v>60</v>
      </c>
      <c r="AA25" s="54">
        <v>0.04</v>
      </c>
      <c r="AB25" s="99">
        <v>53</v>
      </c>
      <c r="AC25" s="99">
        <v>40</v>
      </c>
      <c r="AD25" s="49">
        <v>3.13</v>
      </c>
      <c r="AE25" s="99">
        <v>54</v>
      </c>
      <c r="AF25" s="99">
        <v>57</v>
      </c>
      <c r="AG25" s="49">
        <v>1.44</v>
      </c>
      <c r="AH25" s="54" t="s">
        <v>124</v>
      </c>
      <c r="AI25" s="52">
        <v>52.6</v>
      </c>
      <c r="AJ25" s="54" t="s">
        <v>128</v>
      </c>
      <c r="AK25" s="54" t="s">
        <v>108</v>
      </c>
      <c r="AL25" s="54">
        <f t="shared" si="4"/>
        <v>1749</v>
      </c>
      <c r="AM25" s="54" t="s">
        <v>707</v>
      </c>
      <c r="AN25" s="54">
        <v>3</v>
      </c>
      <c r="AO25" s="44" t="s">
        <v>952</v>
      </c>
    </row>
    <row r="26" spans="1:41" s="103" customFormat="1" x14ac:dyDescent="0.3">
      <c r="A26" s="104" t="s">
        <v>1005</v>
      </c>
      <c r="B26" s="44" t="s">
        <v>1238</v>
      </c>
      <c r="C26" s="44" t="s">
        <v>1097</v>
      </c>
      <c r="D26" s="47">
        <v>9</v>
      </c>
      <c r="E26" s="47" t="s">
        <v>96</v>
      </c>
      <c r="F26" s="41" t="s">
        <v>1323</v>
      </c>
      <c r="G26" s="41" t="s">
        <v>788</v>
      </c>
      <c r="H26" s="109" t="s">
        <v>204</v>
      </c>
      <c r="I26" s="109" t="s">
        <v>1102</v>
      </c>
      <c r="J26" s="41" t="s">
        <v>1016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1749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48</v>
      </c>
      <c r="W26" s="54">
        <v>41</v>
      </c>
      <c r="X26" s="54">
        <v>1.64</v>
      </c>
      <c r="Y26" s="54">
        <v>43</v>
      </c>
      <c r="Z26" s="54">
        <v>60</v>
      </c>
      <c r="AA26" s="54">
        <v>0.04</v>
      </c>
      <c r="AB26" s="99">
        <v>53</v>
      </c>
      <c r="AC26" s="99">
        <v>40</v>
      </c>
      <c r="AD26" s="49">
        <v>3.13</v>
      </c>
      <c r="AE26" s="99">
        <v>54</v>
      </c>
      <c r="AF26" s="99">
        <v>57</v>
      </c>
      <c r="AG26" s="49">
        <v>1.44</v>
      </c>
      <c r="AH26" s="54" t="s">
        <v>124</v>
      </c>
      <c r="AI26" s="52">
        <v>52.6</v>
      </c>
      <c r="AJ26" s="54" t="s">
        <v>128</v>
      </c>
      <c r="AK26" s="54" t="s">
        <v>108</v>
      </c>
      <c r="AL26" s="54">
        <f t="shared" si="4"/>
        <v>1749</v>
      </c>
      <c r="AM26" s="54" t="s">
        <v>707</v>
      </c>
      <c r="AN26" s="54">
        <v>3</v>
      </c>
      <c r="AO26" s="44" t="s">
        <v>952</v>
      </c>
    </row>
    <row r="27" spans="1:41" s="103" customFormat="1" x14ac:dyDescent="0.3">
      <c r="A27" s="104" t="s">
        <v>1006</v>
      </c>
      <c r="B27" s="44" t="s">
        <v>1238</v>
      </c>
      <c r="C27" s="44" t="s">
        <v>1097</v>
      </c>
      <c r="D27" s="47">
        <v>9</v>
      </c>
      <c r="E27" s="47" t="s">
        <v>96</v>
      </c>
      <c r="F27" s="41" t="s">
        <v>1323</v>
      </c>
      <c r="G27" s="41" t="s">
        <v>788</v>
      </c>
      <c r="H27" s="109" t="s">
        <v>833</v>
      </c>
      <c r="I27" s="109" t="s">
        <v>1102</v>
      </c>
      <c r="J27" s="41" t="s">
        <v>1016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1749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48</v>
      </c>
      <c r="W27" s="54">
        <v>41</v>
      </c>
      <c r="X27" s="54">
        <v>1.64</v>
      </c>
      <c r="Y27" s="54">
        <v>43</v>
      </c>
      <c r="Z27" s="54">
        <v>60</v>
      </c>
      <c r="AA27" s="54">
        <v>0.04</v>
      </c>
      <c r="AB27" s="99">
        <v>53</v>
      </c>
      <c r="AC27" s="99">
        <v>40</v>
      </c>
      <c r="AD27" s="49">
        <v>3.13</v>
      </c>
      <c r="AE27" s="99">
        <v>54</v>
      </c>
      <c r="AF27" s="99">
        <v>57</v>
      </c>
      <c r="AG27" s="49">
        <v>1.44</v>
      </c>
      <c r="AH27" s="54" t="s">
        <v>124</v>
      </c>
      <c r="AI27" s="52">
        <v>52.6</v>
      </c>
      <c r="AJ27" s="54" t="s">
        <v>128</v>
      </c>
      <c r="AK27" s="54" t="s">
        <v>108</v>
      </c>
      <c r="AL27" s="54">
        <f t="shared" si="4"/>
        <v>1749</v>
      </c>
      <c r="AM27" s="54" t="s">
        <v>707</v>
      </c>
      <c r="AN27" s="54">
        <v>3</v>
      </c>
      <c r="AO27" s="44" t="s">
        <v>952</v>
      </c>
    </row>
    <row r="28" spans="1:41" s="103" customFormat="1" x14ac:dyDescent="0.3">
      <c r="A28" s="104" t="s">
        <v>1006</v>
      </c>
      <c r="B28" s="44" t="s">
        <v>1238</v>
      </c>
      <c r="C28" s="44" t="s">
        <v>1097</v>
      </c>
      <c r="D28" s="47">
        <v>9</v>
      </c>
      <c r="E28" s="47" t="s">
        <v>96</v>
      </c>
      <c r="F28" s="41" t="s">
        <v>1323</v>
      </c>
      <c r="G28" s="41" t="s">
        <v>788</v>
      </c>
      <c r="H28" s="109" t="s">
        <v>1002</v>
      </c>
      <c r="I28" s="109" t="s">
        <v>1102</v>
      </c>
      <c r="J28" s="41" t="s">
        <v>1016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1749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48</v>
      </c>
      <c r="W28" s="54">
        <v>41</v>
      </c>
      <c r="X28" s="54">
        <v>1.64</v>
      </c>
      <c r="Y28" s="54">
        <v>43</v>
      </c>
      <c r="Z28" s="54">
        <v>60</v>
      </c>
      <c r="AA28" s="54">
        <v>0.04</v>
      </c>
      <c r="AB28" s="99">
        <v>53</v>
      </c>
      <c r="AC28" s="99">
        <v>40</v>
      </c>
      <c r="AD28" s="49">
        <v>3.13</v>
      </c>
      <c r="AE28" s="99">
        <v>54</v>
      </c>
      <c r="AF28" s="99">
        <v>57</v>
      </c>
      <c r="AG28" s="49">
        <v>1.44</v>
      </c>
      <c r="AH28" s="54" t="s">
        <v>124</v>
      </c>
      <c r="AI28" s="52">
        <v>52.6</v>
      </c>
      <c r="AJ28" s="54" t="s">
        <v>128</v>
      </c>
      <c r="AK28" s="54" t="s">
        <v>108</v>
      </c>
      <c r="AL28" s="54">
        <f t="shared" ref="AL28:AL35" si="5">P28</f>
        <v>1749</v>
      </c>
      <c r="AM28" s="54" t="s">
        <v>707</v>
      </c>
      <c r="AN28" s="54">
        <v>3</v>
      </c>
      <c r="AO28" s="44" t="s">
        <v>952</v>
      </c>
    </row>
    <row r="29" spans="1:41" s="103" customFormat="1" x14ac:dyDescent="0.3">
      <c r="A29" s="104" t="s">
        <v>1003</v>
      </c>
      <c r="B29" s="44" t="s">
        <v>1239</v>
      </c>
      <c r="C29" s="44" t="s">
        <v>1100</v>
      </c>
      <c r="D29" s="47">
        <v>9</v>
      </c>
      <c r="E29" s="47" t="s">
        <v>96</v>
      </c>
      <c r="F29" s="41" t="s">
        <v>1322</v>
      </c>
      <c r="G29" s="41" t="s">
        <v>788</v>
      </c>
      <c r="H29" s="109" t="s">
        <v>998</v>
      </c>
      <c r="I29" s="109" t="s">
        <v>1101</v>
      </c>
      <c r="J29" s="41" t="s">
        <v>1016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1749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53">
        <v>30</v>
      </c>
      <c r="W29" s="54">
        <v>32</v>
      </c>
      <c r="X29" s="54">
        <v>7.0000000000000007E-2</v>
      </c>
      <c r="Y29" s="54">
        <v>32</v>
      </c>
      <c r="Z29" s="54">
        <v>38</v>
      </c>
      <c r="AA29" s="54">
        <v>0.2</v>
      </c>
      <c r="AB29" s="99">
        <v>32</v>
      </c>
      <c r="AC29" s="99">
        <v>31</v>
      </c>
      <c r="AD29" s="49">
        <v>0.08</v>
      </c>
      <c r="AE29" s="99">
        <v>34</v>
      </c>
      <c r="AF29" s="99">
        <v>34</v>
      </c>
      <c r="AG29" s="49">
        <v>0.2</v>
      </c>
      <c r="AH29" s="54" t="s">
        <v>124</v>
      </c>
      <c r="AI29" s="52">
        <v>67.400000000000006</v>
      </c>
      <c r="AJ29" s="54" t="s">
        <v>128</v>
      </c>
      <c r="AK29" s="54" t="s">
        <v>108</v>
      </c>
      <c r="AL29" s="54">
        <f t="shared" si="5"/>
        <v>1749</v>
      </c>
      <c r="AM29" s="54" t="s">
        <v>707</v>
      </c>
      <c r="AN29" s="54">
        <v>3</v>
      </c>
      <c r="AO29" s="44" t="s">
        <v>952</v>
      </c>
    </row>
    <row r="30" spans="1:41" s="103" customFormat="1" x14ac:dyDescent="0.3">
      <c r="A30" s="104" t="s">
        <v>1003</v>
      </c>
      <c r="B30" s="44" t="s">
        <v>1239</v>
      </c>
      <c r="C30" s="44" t="s">
        <v>1100</v>
      </c>
      <c r="D30" s="47">
        <v>9</v>
      </c>
      <c r="E30" s="47" t="s">
        <v>96</v>
      </c>
      <c r="F30" s="41" t="s">
        <v>1322</v>
      </c>
      <c r="G30" s="41" t="s">
        <v>788</v>
      </c>
      <c r="H30" s="109" t="s">
        <v>204</v>
      </c>
      <c r="I30" s="109" t="s">
        <v>1101</v>
      </c>
      <c r="J30" s="41" t="s">
        <v>1016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1749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53">
        <v>30</v>
      </c>
      <c r="W30" s="54">
        <v>32</v>
      </c>
      <c r="X30" s="54">
        <v>7.0000000000000007E-2</v>
      </c>
      <c r="Y30" s="54">
        <v>32</v>
      </c>
      <c r="Z30" s="54">
        <v>38</v>
      </c>
      <c r="AA30" s="54">
        <v>0.2</v>
      </c>
      <c r="AB30" s="99">
        <v>32</v>
      </c>
      <c r="AC30" s="99">
        <v>31</v>
      </c>
      <c r="AD30" s="49">
        <v>0.08</v>
      </c>
      <c r="AE30" s="99">
        <v>34</v>
      </c>
      <c r="AF30" s="99">
        <v>34</v>
      </c>
      <c r="AG30" s="49">
        <v>0.2</v>
      </c>
      <c r="AH30" s="54" t="s">
        <v>124</v>
      </c>
      <c r="AI30" s="52">
        <v>67.400000000000006</v>
      </c>
      <c r="AJ30" s="54" t="s">
        <v>128</v>
      </c>
      <c r="AK30" s="54" t="s">
        <v>108</v>
      </c>
      <c r="AL30" s="54">
        <f t="shared" si="5"/>
        <v>1749</v>
      </c>
      <c r="AM30" s="54" t="s">
        <v>707</v>
      </c>
      <c r="AN30" s="54">
        <v>3</v>
      </c>
      <c r="AO30" s="44" t="s">
        <v>952</v>
      </c>
    </row>
    <row r="31" spans="1:41" s="103" customFormat="1" x14ac:dyDescent="0.3">
      <c r="A31" s="104" t="s">
        <v>996</v>
      </c>
      <c r="B31" s="44" t="s">
        <v>1239</v>
      </c>
      <c r="C31" s="44" t="s">
        <v>1100</v>
      </c>
      <c r="D31" s="47">
        <v>9</v>
      </c>
      <c r="E31" s="47" t="s">
        <v>96</v>
      </c>
      <c r="F31" s="41" t="s">
        <v>1322</v>
      </c>
      <c r="G31" s="41" t="s">
        <v>788</v>
      </c>
      <c r="H31" s="109" t="s">
        <v>833</v>
      </c>
      <c r="I31" s="109" t="s">
        <v>1101</v>
      </c>
      <c r="J31" s="41" t="s">
        <v>1016</v>
      </c>
      <c r="K31" s="54" t="s">
        <v>97</v>
      </c>
      <c r="L31" s="54" t="s">
        <v>124</v>
      </c>
      <c r="M31" s="54" t="s">
        <v>99</v>
      </c>
      <c r="N31" s="54">
        <v>4</v>
      </c>
      <c r="O31" s="54" t="s">
        <v>100</v>
      </c>
      <c r="P31" s="54">
        <v>1749</v>
      </c>
      <c r="Q31" s="54" t="s">
        <v>101</v>
      </c>
      <c r="R31" s="54" t="s">
        <v>102</v>
      </c>
      <c r="S31" s="54" t="s">
        <v>125</v>
      </c>
      <c r="T31" s="54" t="s">
        <v>707</v>
      </c>
      <c r="U31" s="54" t="s">
        <v>127</v>
      </c>
      <c r="V31" s="53">
        <v>30</v>
      </c>
      <c r="W31" s="54">
        <v>32</v>
      </c>
      <c r="X31" s="54">
        <v>7.0000000000000007E-2</v>
      </c>
      <c r="Y31" s="54">
        <v>32</v>
      </c>
      <c r="Z31" s="54">
        <v>38</v>
      </c>
      <c r="AA31" s="54">
        <v>0.2</v>
      </c>
      <c r="AB31" s="99">
        <v>32</v>
      </c>
      <c r="AC31" s="99">
        <v>31</v>
      </c>
      <c r="AD31" s="49">
        <v>0.08</v>
      </c>
      <c r="AE31" s="99">
        <v>34</v>
      </c>
      <c r="AF31" s="99">
        <v>34</v>
      </c>
      <c r="AG31" s="49">
        <v>0.2</v>
      </c>
      <c r="AH31" s="54" t="s">
        <v>124</v>
      </c>
      <c r="AI31" s="52">
        <v>67.400000000000006</v>
      </c>
      <c r="AJ31" s="54" t="s">
        <v>128</v>
      </c>
      <c r="AK31" s="54" t="s">
        <v>108</v>
      </c>
      <c r="AL31" s="54">
        <f t="shared" si="5"/>
        <v>1749</v>
      </c>
      <c r="AM31" s="54" t="s">
        <v>707</v>
      </c>
      <c r="AN31" s="54">
        <v>3</v>
      </c>
      <c r="AO31" s="44" t="s">
        <v>952</v>
      </c>
    </row>
    <row r="32" spans="1:41" s="103" customFormat="1" x14ac:dyDescent="0.3">
      <c r="A32" s="104" t="s">
        <v>996</v>
      </c>
      <c r="B32" s="44" t="s">
        <v>1239</v>
      </c>
      <c r="C32" s="44" t="s">
        <v>1100</v>
      </c>
      <c r="D32" s="47">
        <v>9</v>
      </c>
      <c r="E32" s="47" t="s">
        <v>96</v>
      </c>
      <c r="F32" s="41" t="s">
        <v>1322</v>
      </c>
      <c r="G32" s="41" t="s">
        <v>788</v>
      </c>
      <c r="H32" s="109" t="s">
        <v>1002</v>
      </c>
      <c r="I32" s="109" t="s">
        <v>1101</v>
      </c>
      <c r="J32" s="41" t="s">
        <v>1016</v>
      </c>
      <c r="K32" s="54" t="s">
        <v>97</v>
      </c>
      <c r="L32" s="54" t="s">
        <v>124</v>
      </c>
      <c r="M32" s="54" t="s">
        <v>99</v>
      </c>
      <c r="N32" s="54">
        <v>4</v>
      </c>
      <c r="O32" s="54" t="s">
        <v>100</v>
      </c>
      <c r="P32" s="54">
        <v>1749</v>
      </c>
      <c r="Q32" s="54" t="s">
        <v>101</v>
      </c>
      <c r="R32" s="54" t="s">
        <v>102</v>
      </c>
      <c r="S32" s="54" t="s">
        <v>125</v>
      </c>
      <c r="T32" s="54" t="s">
        <v>707</v>
      </c>
      <c r="U32" s="54" t="s">
        <v>127</v>
      </c>
      <c r="V32" s="53">
        <v>30</v>
      </c>
      <c r="W32" s="54">
        <v>32</v>
      </c>
      <c r="X32" s="54">
        <v>7.0000000000000007E-2</v>
      </c>
      <c r="Y32" s="54">
        <v>32</v>
      </c>
      <c r="Z32" s="54">
        <v>38</v>
      </c>
      <c r="AA32" s="54">
        <v>0.2</v>
      </c>
      <c r="AB32" s="99">
        <v>32</v>
      </c>
      <c r="AC32" s="99">
        <v>31</v>
      </c>
      <c r="AD32" s="49">
        <v>0.08</v>
      </c>
      <c r="AE32" s="99">
        <v>34</v>
      </c>
      <c r="AF32" s="99">
        <v>34</v>
      </c>
      <c r="AG32" s="49">
        <v>0.2</v>
      </c>
      <c r="AH32" s="54" t="s">
        <v>124</v>
      </c>
      <c r="AI32" s="52">
        <v>67.400000000000006</v>
      </c>
      <c r="AJ32" s="54" t="s">
        <v>128</v>
      </c>
      <c r="AK32" s="54" t="s">
        <v>108</v>
      </c>
      <c r="AL32" s="54">
        <f t="shared" ref="AL32:AL34" si="6">P32</f>
        <v>1749</v>
      </c>
      <c r="AM32" s="54" t="s">
        <v>707</v>
      </c>
      <c r="AN32" s="54">
        <v>3</v>
      </c>
      <c r="AO32" s="44" t="s">
        <v>952</v>
      </c>
    </row>
    <row r="33" spans="1:41" s="103" customFormat="1" x14ac:dyDescent="0.3">
      <c r="A33" s="104" t="s">
        <v>1246</v>
      </c>
      <c r="B33" s="44" t="s">
        <v>1244</v>
      </c>
      <c r="C33" s="44" t="s">
        <v>1245</v>
      </c>
      <c r="D33" s="47">
        <v>9</v>
      </c>
      <c r="E33" s="47" t="s">
        <v>96</v>
      </c>
      <c r="F33" s="41" t="s">
        <v>1391</v>
      </c>
      <c r="G33" s="41" t="s">
        <v>163</v>
      </c>
      <c r="H33" s="109" t="s">
        <v>209</v>
      </c>
      <c r="I33" s="109" t="s">
        <v>1243</v>
      </c>
      <c r="J33" s="41" t="s">
        <v>748</v>
      </c>
      <c r="K33" s="54" t="s">
        <v>97</v>
      </c>
      <c r="L33" s="54" t="s">
        <v>124</v>
      </c>
      <c r="M33" s="54" t="s">
        <v>99</v>
      </c>
      <c r="N33" s="54">
        <v>4</v>
      </c>
      <c r="O33" s="54" t="s">
        <v>100</v>
      </c>
      <c r="P33" s="54">
        <v>1749</v>
      </c>
      <c r="Q33" s="54" t="s">
        <v>101</v>
      </c>
      <c r="R33" s="54" t="s">
        <v>102</v>
      </c>
      <c r="S33" s="54" t="s">
        <v>125</v>
      </c>
      <c r="T33" s="54" t="s">
        <v>707</v>
      </c>
      <c r="U33" s="54" t="s">
        <v>127</v>
      </c>
      <c r="V33" s="110">
        <v>63</v>
      </c>
      <c r="W33" s="106">
        <v>50</v>
      </c>
      <c r="X33" s="106">
        <v>0.62</v>
      </c>
      <c r="Y33" s="106">
        <v>110</v>
      </c>
      <c r="Z33" s="106">
        <v>144</v>
      </c>
      <c r="AA33" s="106">
        <v>1.74</v>
      </c>
      <c r="AB33" s="83"/>
      <c r="AC33" s="83"/>
      <c r="AD33" s="82"/>
      <c r="AE33" s="83"/>
      <c r="AF33" s="83"/>
      <c r="AG33" s="82"/>
      <c r="AH33" s="106" t="s">
        <v>124</v>
      </c>
      <c r="AI33" s="107">
        <v>63.5</v>
      </c>
      <c r="AJ33" s="54" t="s">
        <v>128</v>
      </c>
      <c r="AK33" s="54" t="s">
        <v>211</v>
      </c>
      <c r="AL33" s="54">
        <f t="shared" si="6"/>
        <v>1749</v>
      </c>
      <c r="AM33" s="54" t="s">
        <v>707</v>
      </c>
      <c r="AN33" s="54">
        <v>4</v>
      </c>
      <c r="AO33" s="44" t="s">
        <v>952</v>
      </c>
    </row>
    <row r="34" spans="1:41" s="103" customFormat="1" x14ac:dyDescent="0.3">
      <c r="A34" s="105" t="s">
        <v>1448</v>
      </c>
      <c r="B34" s="41" t="s">
        <v>1447</v>
      </c>
      <c r="C34" s="44" t="s">
        <v>1248</v>
      </c>
      <c r="D34" s="47">
        <v>9</v>
      </c>
      <c r="E34" s="47" t="s">
        <v>96</v>
      </c>
      <c r="F34" s="41" t="s">
        <v>1469</v>
      </c>
      <c r="G34" s="41" t="s">
        <v>181</v>
      </c>
      <c r="H34" s="109" t="s">
        <v>166</v>
      </c>
      <c r="I34" s="109" t="s">
        <v>1471</v>
      </c>
      <c r="J34" s="41" t="s">
        <v>738</v>
      </c>
      <c r="K34" s="54" t="s">
        <v>97</v>
      </c>
      <c r="L34" s="54" t="s">
        <v>124</v>
      </c>
      <c r="M34" s="54" t="s">
        <v>99</v>
      </c>
      <c r="N34" s="54">
        <v>4</v>
      </c>
      <c r="O34" s="54" t="s">
        <v>100</v>
      </c>
      <c r="P34" s="54">
        <v>1749</v>
      </c>
      <c r="Q34" s="54" t="s">
        <v>101</v>
      </c>
      <c r="R34" s="54" t="s">
        <v>102</v>
      </c>
      <c r="S34" s="54" t="s">
        <v>125</v>
      </c>
      <c r="T34" s="54" t="s">
        <v>707</v>
      </c>
      <c r="U34" s="54" t="s">
        <v>127</v>
      </c>
      <c r="V34" s="110">
        <v>58</v>
      </c>
      <c r="W34" s="106">
        <v>0</v>
      </c>
      <c r="X34" s="106">
        <v>18</v>
      </c>
      <c r="Y34" s="106">
        <v>63</v>
      </c>
      <c r="Z34" s="106">
        <v>5</v>
      </c>
      <c r="AA34" s="106">
        <v>0.19</v>
      </c>
      <c r="AB34" s="83"/>
      <c r="AC34" s="83"/>
      <c r="AD34" s="82"/>
      <c r="AE34" s="83"/>
      <c r="AF34" s="83"/>
      <c r="AG34" s="82"/>
      <c r="AH34" s="54" t="s">
        <v>124</v>
      </c>
      <c r="AI34" s="107">
        <v>61.69</v>
      </c>
      <c r="AJ34" s="54" t="s">
        <v>138</v>
      </c>
      <c r="AK34" s="54" t="s">
        <v>108</v>
      </c>
      <c r="AL34" s="54">
        <f t="shared" si="6"/>
        <v>1749</v>
      </c>
      <c r="AM34" s="54" t="s">
        <v>707</v>
      </c>
      <c r="AN34" s="54">
        <v>4</v>
      </c>
      <c r="AO34" s="44" t="s">
        <v>952</v>
      </c>
    </row>
    <row r="35" spans="1:41" s="103" customFormat="1" x14ac:dyDescent="0.3">
      <c r="A35" s="104" t="s">
        <v>1247</v>
      </c>
      <c r="B35" s="41" t="s">
        <v>1453</v>
      </c>
      <c r="C35" s="44" t="s">
        <v>1446</v>
      </c>
      <c r="D35" s="47">
        <v>9</v>
      </c>
      <c r="E35" s="47" t="s">
        <v>96</v>
      </c>
      <c r="F35" s="41" t="s">
        <v>1470</v>
      </c>
      <c r="G35" s="41" t="s">
        <v>163</v>
      </c>
      <c r="H35" s="109" t="s">
        <v>166</v>
      </c>
      <c r="I35" s="109" t="s">
        <v>1472</v>
      </c>
      <c r="J35" s="41" t="s">
        <v>748</v>
      </c>
      <c r="K35" s="54" t="s">
        <v>97</v>
      </c>
      <c r="L35" s="54" t="s">
        <v>124</v>
      </c>
      <c r="M35" s="54" t="s">
        <v>99</v>
      </c>
      <c r="N35" s="54">
        <v>4</v>
      </c>
      <c r="O35" s="54" t="s">
        <v>100</v>
      </c>
      <c r="P35" s="54">
        <v>1749</v>
      </c>
      <c r="Q35" s="54" t="s">
        <v>101</v>
      </c>
      <c r="R35" s="54" t="s">
        <v>102</v>
      </c>
      <c r="S35" s="54" t="s">
        <v>125</v>
      </c>
      <c r="T35" s="54" t="s">
        <v>707</v>
      </c>
      <c r="U35" s="54" t="s">
        <v>127</v>
      </c>
      <c r="V35" s="110">
        <v>63</v>
      </c>
      <c r="W35" s="106">
        <v>50</v>
      </c>
      <c r="X35" s="106">
        <v>0.62</v>
      </c>
      <c r="Y35" s="106">
        <v>110</v>
      </c>
      <c r="Z35" s="106">
        <v>144</v>
      </c>
      <c r="AA35" s="106">
        <v>1.74</v>
      </c>
      <c r="AB35" s="83"/>
      <c r="AC35" s="83"/>
      <c r="AD35" s="82"/>
      <c r="AE35" s="83"/>
      <c r="AF35" s="83"/>
      <c r="AG35" s="82"/>
      <c r="AH35" s="54" t="s">
        <v>124</v>
      </c>
      <c r="AI35" s="107">
        <v>67.599999999999994</v>
      </c>
      <c r="AJ35" s="54" t="s">
        <v>128</v>
      </c>
      <c r="AK35" s="54" t="s">
        <v>108</v>
      </c>
      <c r="AL35" s="54">
        <f t="shared" si="5"/>
        <v>1749</v>
      </c>
      <c r="AM35" s="54" t="s">
        <v>707</v>
      </c>
      <c r="AN35" s="54">
        <v>4</v>
      </c>
      <c r="AO35" s="44" t="s">
        <v>952</v>
      </c>
    </row>
    <row r="41" spans="1:41" x14ac:dyDescent="0.3">
      <c r="E41" s="93"/>
    </row>
    <row r="42" spans="1:41" x14ac:dyDescent="0.3">
      <c r="E42" s="90"/>
    </row>
    <row r="43" spans="1:41" x14ac:dyDescent="0.3">
      <c r="E43" s="90"/>
    </row>
    <row r="44" spans="1:41" x14ac:dyDescent="0.3">
      <c r="E44" s="93"/>
    </row>
  </sheetData>
  <autoFilter ref="A12:A16" xr:uid="{00000000-0009-0000-0000-00000D000000}"/>
  <mergeCells count="17">
    <mergeCell ref="AH7:AN7"/>
    <mergeCell ref="A8:A11"/>
    <mergeCell ref="C8:C11"/>
    <mergeCell ref="D8:D11"/>
    <mergeCell ref="E8:E11"/>
    <mergeCell ref="F8:F11"/>
    <mergeCell ref="AB8:AG8"/>
    <mergeCell ref="B8:B11"/>
    <mergeCell ref="F2:J3"/>
    <mergeCell ref="C7:J7"/>
    <mergeCell ref="K7:U7"/>
    <mergeCell ref="V7:AG7"/>
    <mergeCell ref="G8:G11"/>
    <mergeCell ref="H8:H11"/>
    <mergeCell ref="I8:I11"/>
    <mergeCell ref="J8:J11"/>
    <mergeCell ref="V8:AA8"/>
  </mergeCells>
  <pageMargins left="0.22" right="0.2" top="0.85" bottom="0.74803149606299213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82948-05FA-4D8E-B6B8-A79356A517DB}">
  <sheetPr>
    <pageSetUpPr fitToPage="1"/>
  </sheetPr>
  <dimension ref="A2:AO34"/>
  <sheetViews>
    <sheetView showGridLines="0" zoomScaleNormal="100" workbookViewId="0"/>
  </sheetViews>
  <sheetFormatPr baseColWidth="10" defaultColWidth="11.5546875" defaultRowHeight="14.4" x14ac:dyDescent="0.3"/>
  <cols>
    <col min="1" max="1" width="39.6640625" style="57" bestFit="1" customWidth="1"/>
    <col min="2" max="2" width="18.3320312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21.664062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82" t="s">
        <v>144</v>
      </c>
      <c r="G2" s="182"/>
      <c r="H2" s="182"/>
      <c r="I2" s="182"/>
      <c r="J2" s="182"/>
    </row>
    <row r="3" spans="1:41" x14ac:dyDescent="0.3">
      <c r="F3" s="182"/>
      <c r="G3" s="182"/>
      <c r="H3" s="182"/>
      <c r="I3" s="182"/>
      <c r="J3" s="182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61" t="s">
        <v>22</v>
      </c>
    </row>
    <row r="8" spans="1:41" s="62" customFormat="1" x14ac:dyDescent="0.3">
      <c r="A8" s="173"/>
      <c r="B8" s="173" t="s">
        <v>1191</v>
      </c>
      <c r="C8" s="173" t="s">
        <v>145</v>
      </c>
      <c r="D8" s="173" t="s">
        <v>146</v>
      </c>
      <c r="E8" s="173" t="s">
        <v>147</v>
      </c>
      <c r="F8" s="173" t="s">
        <v>42</v>
      </c>
      <c r="G8" s="173" t="s">
        <v>43</v>
      </c>
      <c r="H8" s="173" t="s">
        <v>91</v>
      </c>
      <c r="I8" s="173" t="s">
        <v>0</v>
      </c>
      <c r="J8" s="173" t="s">
        <v>44</v>
      </c>
      <c r="K8" s="155" t="s">
        <v>4</v>
      </c>
      <c r="L8" s="63" t="s">
        <v>5</v>
      </c>
      <c r="M8" s="155" t="s">
        <v>6</v>
      </c>
      <c r="N8" s="63" t="s">
        <v>7</v>
      </c>
      <c r="O8" s="155" t="s">
        <v>8</v>
      </c>
      <c r="P8" s="63" t="s">
        <v>9</v>
      </c>
      <c r="Q8" s="155" t="s">
        <v>10</v>
      </c>
      <c r="R8" s="63" t="s">
        <v>11</v>
      </c>
      <c r="S8" s="155" t="s">
        <v>12</v>
      </c>
      <c r="T8" s="63" t="s">
        <v>13</v>
      </c>
      <c r="U8" s="63" t="s">
        <v>14</v>
      </c>
      <c r="V8" s="179" t="s">
        <v>148</v>
      </c>
      <c r="W8" s="180"/>
      <c r="X8" s="180"/>
      <c r="Y8" s="180"/>
      <c r="Z8" s="180"/>
      <c r="AA8" s="181"/>
      <c r="AB8" s="179" t="s">
        <v>149</v>
      </c>
      <c r="AC8" s="180"/>
      <c r="AD8" s="180"/>
      <c r="AE8" s="180"/>
      <c r="AF8" s="180"/>
      <c r="AG8" s="181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74"/>
      <c r="B9" s="174"/>
      <c r="C9" s="174"/>
      <c r="D9" s="174"/>
      <c r="E9" s="174" t="s">
        <v>89</v>
      </c>
      <c r="F9" s="174"/>
      <c r="G9" s="174"/>
      <c r="H9" s="174"/>
      <c r="I9" s="174"/>
      <c r="J9" s="174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74"/>
      <c r="B10" s="174"/>
      <c r="C10" s="174"/>
      <c r="D10" s="174"/>
      <c r="E10" s="174" t="s">
        <v>88</v>
      </c>
      <c r="F10" s="174"/>
      <c r="G10" s="174"/>
      <c r="H10" s="174"/>
      <c r="I10" s="174"/>
      <c r="J10" s="174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54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53"/>
      <c r="B12" s="158"/>
      <c r="C12" s="153"/>
      <c r="D12" s="153"/>
      <c r="E12" s="153"/>
      <c r="F12" s="153"/>
      <c r="G12" s="153"/>
      <c r="H12" s="153"/>
      <c r="I12" s="153"/>
      <c r="J12" s="153"/>
      <c r="K12" s="154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1106</v>
      </c>
      <c r="B13" s="44" t="s">
        <v>1216</v>
      </c>
      <c r="C13" s="44" t="s">
        <v>1109</v>
      </c>
      <c r="D13" s="47">
        <v>9</v>
      </c>
      <c r="E13" s="47" t="s">
        <v>96</v>
      </c>
      <c r="F13" s="41" t="s">
        <v>1331</v>
      </c>
      <c r="G13" s="41" t="s">
        <v>788</v>
      </c>
      <c r="H13" s="109" t="s">
        <v>998</v>
      </c>
      <c r="I13" s="109" t="s">
        <v>1105</v>
      </c>
      <c r="J13" s="41" t="s">
        <v>1016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1995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110">
        <v>76</v>
      </c>
      <c r="W13" s="106">
        <v>60</v>
      </c>
      <c r="X13" s="106">
        <v>1.77</v>
      </c>
      <c r="Y13" s="110">
        <v>73</v>
      </c>
      <c r="Z13" s="106">
        <v>41</v>
      </c>
      <c r="AA13" s="106">
        <v>0.67</v>
      </c>
      <c r="AB13" s="99"/>
      <c r="AC13" s="99"/>
      <c r="AD13" s="49"/>
      <c r="AE13" s="99"/>
      <c r="AF13" s="99"/>
      <c r="AG13" s="49"/>
      <c r="AH13" s="54" t="s">
        <v>124</v>
      </c>
      <c r="AI13" s="52">
        <v>69.400000000000006</v>
      </c>
      <c r="AJ13" s="54" t="s">
        <v>138</v>
      </c>
      <c r="AK13" s="54" t="s">
        <v>108</v>
      </c>
      <c r="AL13" s="54">
        <f t="shared" ref="AL13:AL24" si="0">P13</f>
        <v>1995</v>
      </c>
      <c r="AM13" s="54" t="s">
        <v>707</v>
      </c>
      <c r="AN13" s="54">
        <v>1</v>
      </c>
      <c r="AO13" s="44" t="s">
        <v>952</v>
      </c>
    </row>
    <row r="14" spans="1:41" s="103" customFormat="1" x14ac:dyDescent="0.3">
      <c r="A14" s="104" t="s">
        <v>1106</v>
      </c>
      <c r="B14" s="44" t="s">
        <v>1216</v>
      </c>
      <c r="C14" s="44" t="s">
        <v>1109</v>
      </c>
      <c r="D14" s="47">
        <v>9</v>
      </c>
      <c r="E14" s="47" t="s">
        <v>96</v>
      </c>
      <c r="F14" s="41" t="s">
        <v>1331</v>
      </c>
      <c r="G14" s="41" t="s">
        <v>788</v>
      </c>
      <c r="H14" s="109" t="s">
        <v>204</v>
      </c>
      <c r="I14" s="109" t="s">
        <v>1105</v>
      </c>
      <c r="J14" s="41" t="s">
        <v>1016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1995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110">
        <v>76</v>
      </c>
      <c r="W14" s="106">
        <v>60</v>
      </c>
      <c r="X14" s="106">
        <v>1.77</v>
      </c>
      <c r="Y14" s="110">
        <v>73</v>
      </c>
      <c r="Z14" s="106">
        <v>41</v>
      </c>
      <c r="AA14" s="106">
        <v>0.67</v>
      </c>
      <c r="AB14" s="99"/>
      <c r="AC14" s="99"/>
      <c r="AD14" s="49"/>
      <c r="AE14" s="99"/>
      <c r="AF14" s="99"/>
      <c r="AG14" s="49"/>
      <c r="AH14" s="54" t="s">
        <v>124</v>
      </c>
      <c r="AI14" s="52">
        <v>69.400000000000006</v>
      </c>
      <c r="AJ14" s="54" t="s">
        <v>138</v>
      </c>
      <c r="AK14" s="54" t="s">
        <v>108</v>
      </c>
      <c r="AL14" s="54">
        <f t="shared" si="0"/>
        <v>1995</v>
      </c>
      <c r="AM14" s="54" t="s">
        <v>707</v>
      </c>
      <c r="AN14" s="54">
        <v>1</v>
      </c>
      <c r="AO14" s="44" t="s">
        <v>952</v>
      </c>
    </row>
    <row r="15" spans="1:41" s="103" customFormat="1" x14ac:dyDescent="0.3">
      <c r="A15" s="104" t="s">
        <v>1103</v>
      </c>
      <c r="B15" s="44" t="s">
        <v>1216</v>
      </c>
      <c r="C15" s="44" t="s">
        <v>1109</v>
      </c>
      <c r="D15" s="47">
        <v>9</v>
      </c>
      <c r="E15" s="47" t="s">
        <v>96</v>
      </c>
      <c r="F15" s="41" t="s">
        <v>1331</v>
      </c>
      <c r="G15" s="41" t="s">
        <v>788</v>
      </c>
      <c r="H15" s="109" t="s">
        <v>833</v>
      </c>
      <c r="I15" s="109" t="s">
        <v>1105</v>
      </c>
      <c r="J15" s="41" t="s">
        <v>1016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1995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110">
        <v>76</v>
      </c>
      <c r="W15" s="106">
        <v>60</v>
      </c>
      <c r="X15" s="106">
        <v>1.77</v>
      </c>
      <c r="Y15" s="110">
        <v>73</v>
      </c>
      <c r="Z15" s="106">
        <v>41</v>
      </c>
      <c r="AA15" s="106">
        <v>0.67</v>
      </c>
      <c r="AB15" s="99"/>
      <c r="AC15" s="99"/>
      <c r="AD15" s="49"/>
      <c r="AE15" s="99"/>
      <c r="AF15" s="99"/>
      <c r="AG15" s="49"/>
      <c r="AH15" s="54" t="s">
        <v>124</v>
      </c>
      <c r="AI15" s="52">
        <v>69.400000000000006</v>
      </c>
      <c r="AJ15" s="54" t="s">
        <v>138</v>
      </c>
      <c r="AK15" s="54" t="s">
        <v>108</v>
      </c>
      <c r="AL15" s="54">
        <f t="shared" si="0"/>
        <v>1995</v>
      </c>
      <c r="AM15" s="54" t="s">
        <v>707</v>
      </c>
      <c r="AN15" s="54">
        <v>1</v>
      </c>
      <c r="AO15" s="44" t="s">
        <v>952</v>
      </c>
    </row>
    <row r="16" spans="1:41" s="103" customFormat="1" x14ac:dyDescent="0.3">
      <c r="A16" s="104" t="s">
        <v>1103</v>
      </c>
      <c r="B16" s="44" t="s">
        <v>1216</v>
      </c>
      <c r="C16" s="44" t="s">
        <v>1109</v>
      </c>
      <c r="D16" s="47">
        <v>9</v>
      </c>
      <c r="E16" s="47" t="s">
        <v>96</v>
      </c>
      <c r="F16" s="41" t="s">
        <v>1331</v>
      </c>
      <c r="G16" s="41" t="s">
        <v>788</v>
      </c>
      <c r="H16" s="109" t="s">
        <v>1002</v>
      </c>
      <c r="I16" s="109" t="s">
        <v>1105</v>
      </c>
      <c r="J16" s="41" t="s">
        <v>1016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1995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110">
        <v>76</v>
      </c>
      <c r="W16" s="106">
        <v>60</v>
      </c>
      <c r="X16" s="106">
        <v>1.77</v>
      </c>
      <c r="Y16" s="110">
        <v>73</v>
      </c>
      <c r="Z16" s="106">
        <v>41</v>
      </c>
      <c r="AA16" s="106">
        <v>0.67</v>
      </c>
      <c r="AB16" s="99"/>
      <c r="AC16" s="99"/>
      <c r="AD16" s="49"/>
      <c r="AE16" s="99"/>
      <c r="AF16" s="99"/>
      <c r="AG16" s="49"/>
      <c r="AH16" s="54" t="s">
        <v>124</v>
      </c>
      <c r="AI16" s="52">
        <v>69.400000000000006</v>
      </c>
      <c r="AJ16" s="54" t="s">
        <v>138</v>
      </c>
      <c r="AK16" s="54" t="s">
        <v>108</v>
      </c>
      <c r="AL16" s="54">
        <f t="shared" si="0"/>
        <v>1995</v>
      </c>
      <c r="AM16" s="54" t="s">
        <v>707</v>
      </c>
      <c r="AN16" s="54">
        <v>1</v>
      </c>
      <c r="AO16" s="44" t="s">
        <v>952</v>
      </c>
    </row>
    <row r="17" spans="1:41" s="103" customFormat="1" x14ac:dyDescent="0.3">
      <c r="A17" s="104" t="s">
        <v>1106</v>
      </c>
      <c r="B17" s="44" t="s">
        <v>1216</v>
      </c>
      <c r="C17" s="44" t="s">
        <v>1110</v>
      </c>
      <c r="D17" s="47">
        <v>9</v>
      </c>
      <c r="E17" s="47" t="s">
        <v>96</v>
      </c>
      <c r="F17" s="41" t="s">
        <v>1331</v>
      </c>
      <c r="G17" s="41" t="s">
        <v>788</v>
      </c>
      <c r="H17" s="109" t="s">
        <v>998</v>
      </c>
      <c r="I17" s="109" t="s">
        <v>1105</v>
      </c>
      <c r="J17" s="41" t="s">
        <v>1016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1995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110">
        <v>52</v>
      </c>
      <c r="W17" s="106">
        <v>14</v>
      </c>
      <c r="X17" s="106">
        <v>0.08</v>
      </c>
      <c r="Y17" s="106">
        <v>77</v>
      </c>
      <c r="Z17" s="106">
        <v>21</v>
      </c>
      <c r="AA17" s="106">
        <v>0.15</v>
      </c>
      <c r="AB17" s="99"/>
      <c r="AC17" s="99"/>
      <c r="AD17" s="49"/>
      <c r="AE17" s="99"/>
      <c r="AF17" s="99"/>
      <c r="AG17" s="49"/>
      <c r="AH17" s="54" t="s">
        <v>124</v>
      </c>
      <c r="AI17" s="52">
        <v>69.400000000000006</v>
      </c>
      <c r="AJ17" s="54" t="s">
        <v>138</v>
      </c>
      <c r="AK17" s="54" t="s">
        <v>108</v>
      </c>
      <c r="AL17" s="54">
        <f t="shared" si="0"/>
        <v>1995</v>
      </c>
      <c r="AM17" s="54" t="s">
        <v>707</v>
      </c>
      <c r="AN17" s="54">
        <v>2</v>
      </c>
      <c r="AO17" s="44" t="s">
        <v>952</v>
      </c>
    </row>
    <row r="18" spans="1:41" s="103" customFormat="1" x14ac:dyDescent="0.3">
      <c r="A18" s="104" t="s">
        <v>1106</v>
      </c>
      <c r="B18" s="44" t="s">
        <v>1216</v>
      </c>
      <c r="C18" s="44" t="s">
        <v>1110</v>
      </c>
      <c r="D18" s="47">
        <v>9</v>
      </c>
      <c r="E18" s="47" t="s">
        <v>96</v>
      </c>
      <c r="F18" s="41" t="s">
        <v>1331</v>
      </c>
      <c r="G18" s="41" t="s">
        <v>788</v>
      </c>
      <c r="H18" s="109" t="s">
        <v>204</v>
      </c>
      <c r="I18" s="109" t="s">
        <v>1105</v>
      </c>
      <c r="J18" s="41" t="s">
        <v>1016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1995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110">
        <v>52</v>
      </c>
      <c r="W18" s="106">
        <v>14</v>
      </c>
      <c r="X18" s="106">
        <v>0.08</v>
      </c>
      <c r="Y18" s="106">
        <v>77</v>
      </c>
      <c r="Z18" s="106">
        <v>21</v>
      </c>
      <c r="AA18" s="106">
        <v>0.15</v>
      </c>
      <c r="AB18" s="99"/>
      <c r="AC18" s="99"/>
      <c r="AD18" s="49"/>
      <c r="AE18" s="99"/>
      <c r="AF18" s="99"/>
      <c r="AG18" s="49"/>
      <c r="AH18" s="54" t="s">
        <v>124</v>
      </c>
      <c r="AI18" s="52">
        <v>69.400000000000006</v>
      </c>
      <c r="AJ18" s="54" t="s">
        <v>138</v>
      </c>
      <c r="AK18" s="54" t="s">
        <v>108</v>
      </c>
      <c r="AL18" s="54">
        <f t="shared" si="0"/>
        <v>1995</v>
      </c>
      <c r="AM18" s="54" t="s">
        <v>707</v>
      </c>
      <c r="AN18" s="54">
        <v>2</v>
      </c>
      <c r="AO18" s="44" t="s">
        <v>952</v>
      </c>
    </row>
    <row r="19" spans="1:41" s="103" customFormat="1" x14ac:dyDescent="0.3">
      <c r="A19" s="104" t="s">
        <v>1103</v>
      </c>
      <c r="B19" s="44" t="s">
        <v>1216</v>
      </c>
      <c r="C19" s="44" t="s">
        <v>1110</v>
      </c>
      <c r="D19" s="47">
        <v>9</v>
      </c>
      <c r="E19" s="47" t="s">
        <v>96</v>
      </c>
      <c r="F19" s="41" t="s">
        <v>1331</v>
      </c>
      <c r="G19" s="41" t="s">
        <v>788</v>
      </c>
      <c r="H19" s="109" t="s">
        <v>833</v>
      </c>
      <c r="I19" s="109" t="s">
        <v>1105</v>
      </c>
      <c r="J19" s="41" t="s">
        <v>1016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1995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110">
        <v>52</v>
      </c>
      <c r="W19" s="106">
        <v>14</v>
      </c>
      <c r="X19" s="106">
        <v>0.08</v>
      </c>
      <c r="Y19" s="106">
        <v>77</v>
      </c>
      <c r="Z19" s="106">
        <v>21</v>
      </c>
      <c r="AA19" s="106">
        <v>0.15</v>
      </c>
      <c r="AB19" s="99"/>
      <c r="AC19" s="99"/>
      <c r="AD19" s="49"/>
      <c r="AE19" s="99"/>
      <c r="AF19" s="99"/>
      <c r="AG19" s="49"/>
      <c r="AH19" s="54" t="s">
        <v>124</v>
      </c>
      <c r="AI19" s="52">
        <v>69.400000000000006</v>
      </c>
      <c r="AJ19" s="54" t="s">
        <v>138</v>
      </c>
      <c r="AK19" s="54" t="s">
        <v>108</v>
      </c>
      <c r="AL19" s="54">
        <f t="shared" si="0"/>
        <v>1995</v>
      </c>
      <c r="AM19" s="54" t="s">
        <v>707</v>
      </c>
      <c r="AN19" s="54">
        <v>2</v>
      </c>
      <c r="AO19" s="44" t="s">
        <v>952</v>
      </c>
    </row>
    <row r="20" spans="1:41" s="103" customFormat="1" x14ac:dyDescent="0.3">
      <c r="A20" s="104" t="s">
        <v>1103</v>
      </c>
      <c r="B20" s="44" t="s">
        <v>1216</v>
      </c>
      <c r="C20" s="44" t="s">
        <v>1110</v>
      </c>
      <c r="D20" s="47">
        <v>9</v>
      </c>
      <c r="E20" s="47" t="s">
        <v>96</v>
      </c>
      <c r="F20" s="41" t="s">
        <v>1331</v>
      </c>
      <c r="G20" s="41" t="s">
        <v>788</v>
      </c>
      <c r="H20" s="109" t="s">
        <v>1002</v>
      </c>
      <c r="I20" s="109" t="s">
        <v>1105</v>
      </c>
      <c r="J20" s="41" t="s">
        <v>1016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1995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110">
        <v>52</v>
      </c>
      <c r="W20" s="106">
        <v>14</v>
      </c>
      <c r="X20" s="106">
        <v>0.08</v>
      </c>
      <c r="Y20" s="106">
        <v>77</v>
      </c>
      <c r="Z20" s="106">
        <v>21</v>
      </c>
      <c r="AA20" s="106">
        <v>0.15</v>
      </c>
      <c r="AB20" s="99"/>
      <c r="AC20" s="99"/>
      <c r="AD20" s="49"/>
      <c r="AE20" s="99"/>
      <c r="AF20" s="99"/>
      <c r="AG20" s="49"/>
      <c r="AH20" s="54" t="s">
        <v>124</v>
      </c>
      <c r="AI20" s="52">
        <v>69.400000000000006</v>
      </c>
      <c r="AJ20" s="54" t="s">
        <v>138</v>
      </c>
      <c r="AK20" s="54" t="s">
        <v>108</v>
      </c>
      <c r="AL20" s="54">
        <f t="shared" si="0"/>
        <v>1995</v>
      </c>
      <c r="AM20" s="54" t="s">
        <v>707</v>
      </c>
      <c r="AN20" s="54">
        <v>2</v>
      </c>
      <c r="AO20" s="44" t="s">
        <v>952</v>
      </c>
    </row>
    <row r="21" spans="1:41" s="103" customFormat="1" x14ac:dyDescent="0.3">
      <c r="A21" s="104" t="s">
        <v>1107</v>
      </c>
      <c r="B21" s="44" t="s">
        <v>1215</v>
      </c>
      <c r="C21" s="44" t="s">
        <v>1111</v>
      </c>
      <c r="D21" s="47">
        <v>9</v>
      </c>
      <c r="E21" s="47" t="s">
        <v>96</v>
      </c>
      <c r="F21" s="41" t="s">
        <v>1332</v>
      </c>
      <c r="G21" s="41" t="s">
        <v>788</v>
      </c>
      <c r="H21" s="109" t="s">
        <v>998</v>
      </c>
      <c r="I21" s="109" t="s">
        <v>1108</v>
      </c>
      <c r="J21" s="41" t="s">
        <v>1016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1995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110">
        <v>61</v>
      </c>
      <c r="W21" s="106">
        <v>6</v>
      </c>
      <c r="X21" s="106">
        <v>0.21</v>
      </c>
      <c r="Y21" s="106">
        <v>84</v>
      </c>
      <c r="Z21" s="106">
        <v>11</v>
      </c>
      <c r="AA21" s="106">
        <v>0.56000000000000005</v>
      </c>
      <c r="AB21" s="99"/>
      <c r="AC21" s="99"/>
      <c r="AD21" s="49"/>
      <c r="AE21" s="99"/>
      <c r="AF21" s="99"/>
      <c r="AG21" s="49"/>
      <c r="AH21" s="54" t="s">
        <v>124</v>
      </c>
      <c r="AI21" s="52">
        <v>86.5</v>
      </c>
      <c r="AJ21" s="54" t="s">
        <v>138</v>
      </c>
      <c r="AK21" s="54" t="s">
        <v>108</v>
      </c>
      <c r="AL21" s="54">
        <f t="shared" si="0"/>
        <v>1995</v>
      </c>
      <c r="AM21" s="54" t="s">
        <v>707</v>
      </c>
      <c r="AN21" s="54">
        <v>3</v>
      </c>
      <c r="AO21" s="44" t="s">
        <v>952</v>
      </c>
    </row>
    <row r="22" spans="1:41" s="103" customFormat="1" x14ac:dyDescent="0.3">
      <c r="A22" s="104" t="s">
        <v>1107</v>
      </c>
      <c r="B22" s="44" t="s">
        <v>1215</v>
      </c>
      <c r="C22" s="44" t="s">
        <v>1111</v>
      </c>
      <c r="D22" s="47">
        <v>9</v>
      </c>
      <c r="E22" s="47" t="s">
        <v>96</v>
      </c>
      <c r="F22" s="41" t="s">
        <v>1332</v>
      </c>
      <c r="G22" s="41" t="s">
        <v>788</v>
      </c>
      <c r="H22" s="109" t="s">
        <v>204</v>
      </c>
      <c r="I22" s="109" t="s">
        <v>1108</v>
      </c>
      <c r="J22" s="41" t="s">
        <v>1016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1995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110">
        <v>61</v>
      </c>
      <c r="W22" s="106">
        <v>6</v>
      </c>
      <c r="X22" s="106">
        <v>0.21</v>
      </c>
      <c r="Y22" s="106">
        <v>84</v>
      </c>
      <c r="Z22" s="106">
        <v>11</v>
      </c>
      <c r="AA22" s="106">
        <v>0.56000000000000005</v>
      </c>
      <c r="AB22" s="99"/>
      <c r="AC22" s="99"/>
      <c r="AD22" s="49"/>
      <c r="AE22" s="99"/>
      <c r="AF22" s="99"/>
      <c r="AG22" s="49"/>
      <c r="AH22" s="54" t="s">
        <v>124</v>
      </c>
      <c r="AI22" s="52">
        <v>86.5</v>
      </c>
      <c r="AJ22" s="54" t="s">
        <v>138</v>
      </c>
      <c r="AK22" s="54" t="s">
        <v>108</v>
      </c>
      <c r="AL22" s="54">
        <f t="shared" si="0"/>
        <v>1995</v>
      </c>
      <c r="AM22" s="54" t="s">
        <v>707</v>
      </c>
      <c r="AN22" s="54">
        <v>3</v>
      </c>
      <c r="AO22" s="44" t="s">
        <v>952</v>
      </c>
    </row>
    <row r="23" spans="1:41" s="103" customFormat="1" x14ac:dyDescent="0.3">
      <c r="A23" s="104" t="s">
        <v>1104</v>
      </c>
      <c r="B23" s="44" t="s">
        <v>1215</v>
      </c>
      <c r="C23" s="44" t="s">
        <v>1111</v>
      </c>
      <c r="D23" s="47">
        <v>9</v>
      </c>
      <c r="E23" s="47" t="s">
        <v>96</v>
      </c>
      <c r="F23" s="41" t="s">
        <v>1332</v>
      </c>
      <c r="G23" s="41" t="s">
        <v>788</v>
      </c>
      <c r="H23" s="109" t="s">
        <v>833</v>
      </c>
      <c r="I23" s="109" t="s">
        <v>1108</v>
      </c>
      <c r="J23" s="41" t="s">
        <v>1016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1995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110">
        <v>61</v>
      </c>
      <c r="W23" s="106">
        <v>6</v>
      </c>
      <c r="X23" s="106">
        <v>0.21</v>
      </c>
      <c r="Y23" s="106">
        <v>84</v>
      </c>
      <c r="Z23" s="106">
        <v>11</v>
      </c>
      <c r="AA23" s="106">
        <v>0.56000000000000005</v>
      </c>
      <c r="AB23" s="99"/>
      <c r="AC23" s="99"/>
      <c r="AD23" s="49"/>
      <c r="AE23" s="99"/>
      <c r="AF23" s="99"/>
      <c r="AG23" s="49"/>
      <c r="AH23" s="54" t="s">
        <v>124</v>
      </c>
      <c r="AI23" s="52">
        <v>86.5</v>
      </c>
      <c r="AJ23" s="54" t="s">
        <v>138</v>
      </c>
      <c r="AK23" s="54" t="s">
        <v>108</v>
      </c>
      <c r="AL23" s="54">
        <f t="shared" si="0"/>
        <v>1995</v>
      </c>
      <c r="AM23" s="54" t="s">
        <v>707</v>
      </c>
      <c r="AN23" s="54">
        <v>3</v>
      </c>
      <c r="AO23" s="44" t="s">
        <v>952</v>
      </c>
    </row>
    <row r="24" spans="1:41" s="103" customFormat="1" x14ac:dyDescent="0.3">
      <c r="A24" s="104" t="s">
        <v>1104</v>
      </c>
      <c r="B24" s="44" t="s">
        <v>1215</v>
      </c>
      <c r="C24" s="44" t="s">
        <v>1111</v>
      </c>
      <c r="D24" s="47">
        <v>9</v>
      </c>
      <c r="E24" s="47" t="s">
        <v>96</v>
      </c>
      <c r="F24" s="41" t="s">
        <v>1332</v>
      </c>
      <c r="G24" s="41" t="s">
        <v>788</v>
      </c>
      <c r="H24" s="109" t="s">
        <v>1002</v>
      </c>
      <c r="I24" s="109" t="s">
        <v>1108</v>
      </c>
      <c r="J24" s="41" t="s">
        <v>1016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1995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110">
        <v>61</v>
      </c>
      <c r="W24" s="106">
        <v>6</v>
      </c>
      <c r="X24" s="106">
        <v>0.21</v>
      </c>
      <c r="Y24" s="106">
        <v>84</v>
      </c>
      <c r="Z24" s="106">
        <v>11</v>
      </c>
      <c r="AA24" s="106">
        <v>0.56000000000000005</v>
      </c>
      <c r="AB24" s="99"/>
      <c r="AC24" s="99"/>
      <c r="AD24" s="49"/>
      <c r="AE24" s="99"/>
      <c r="AF24" s="99"/>
      <c r="AG24" s="49"/>
      <c r="AH24" s="54" t="s">
        <v>124</v>
      </c>
      <c r="AI24" s="52">
        <v>86.5</v>
      </c>
      <c r="AJ24" s="54" t="s">
        <v>138</v>
      </c>
      <c r="AK24" s="54" t="s">
        <v>108</v>
      </c>
      <c r="AL24" s="54">
        <f t="shared" si="0"/>
        <v>1995</v>
      </c>
      <c r="AM24" s="54" t="s">
        <v>707</v>
      </c>
      <c r="AN24" s="54">
        <v>3</v>
      </c>
      <c r="AO24" s="44" t="s">
        <v>952</v>
      </c>
    </row>
    <row r="31" spans="1:41" x14ac:dyDescent="0.3">
      <c r="E31" s="93"/>
    </row>
    <row r="32" spans="1:41" x14ac:dyDescent="0.3">
      <c r="E32" s="90"/>
    </row>
    <row r="33" spans="5:5" x14ac:dyDescent="0.3">
      <c r="E33" s="90"/>
    </row>
    <row r="34" spans="5:5" x14ac:dyDescent="0.3">
      <c r="E34" s="93"/>
    </row>
  </sheetData>
  <autoFilter ref="A12:A16" xr:uid="{00000000-0009-0000-0000-00000A000000}"/>
  <mergeCells count="17">
    <mergeCell ref="F2:J3"/>
    <mergeCell ref="K7:U7"/>
    <mergeCell ref="V7:AG7"/>
    <mergeCell ref="G8:G11"/>
    <mergeCell ref="H8:H11"/>
    <mergeCell ref="I8:I11"/>
    <mergeCell ref="J8:J11"/>
    <mergeCell ref="V8:AA8"/>
    <mergeCell ref="B7:J7"/>
    <mergeCell ref="AH7:AN7"/>
    <mergeCell ref="A8:A11"/>
    <mergeCell ref="C8:C11"/>
    <mergeCell ref="D8:D11"/>
    <mergeCell ref="E8:E11"/>
    <mergeCell ref="F8:F11"/>
    <mergeCell ref="AB8:AG8"/>
    <mergeCell ref="B8:B11"/>
  </mergeCells>
  <pageMargins left="0.22" right="0.2" top="0.85" bottom="0.74803149606299213" header="0.31496062992125984" footer="0.31496062992125984"/>
  <pageSetup paperSize="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CFA89-4F26-40A3-8111-7F90FF37AE77}">
  <sheetPr>
    <pageSetUpPr fitToPage="1"/>
  </sheetPr>
  <dimension ref="A2:AO44"/>
  <sheetViews>
    <sheetView showGridLines="0" zoomScaleNormal="100" workbookViewId="0"/>
  </sheetViews>
  <sheetFormatPr baseColWidth="10" defaultColWidth="11.5546875" defaultRowHeight="14.4" x14ac:dyDescent="0.3"/>
  <cols>
    <col min="1" max="1" width="25.6640625" style="57" customWidth="1"/>
    <col min="2" max="2" width="19" style="57" customWidth="1"/>
    <col min="3" max="3" width="17" style="57" customWidth="1"/>
    <col min="4" max="4" width="6.88671875" style="57" customWidth="1"/>
    <col min="5" max="5" width="9.44140625" style="57" customWidth="1"/>
    <col min="6" max="6" width="31.109375" style="57" bestFit="1" customWidth="1"/>
    <col min="7" max="7" width="5.109375" style="57" bestFit="1" customWidth="1"/>
    <col min="8" max="8" width="7.109375" style="57" bestFit="1" customWidth="1"/>
    <col min="9" max="9" width="15.44140625" style="57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4.44140625" style="57" bestFit="1" customWidth="1"/>
    <col min="20" max="20" width="14.33203125" style="57" bestFit="1" customWidth="1"/>
    <col min="21" max="21" width="24.6640625" style="57" bestFit="1" customWidth="1"/>
    <col min="22" max="33" width="9.5546875" style="57" customWidth="1"/>
    <col min="34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82" t="s">
        <v>144</v>
      </c>
      <c r="G2" s="182"/>
      <c r="H2" s="182"/>
      <c r="I2" s="182"/>
      <c r="J2" s="182"/>
    </row>
    <row r="3" spans="1:41" x14ac:dyDescent="0.3">
      <c r="F3" s="182"/>
      <c r="G3" s="182"/>
      <c r="H3" s="182"/>
      <c r="I3" s="182"/>
      <c r="J3" s="182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61" t="s">
        <v>22</v>
      </c>
    </row>
    <row r="8" spans="1:41" s="62" customFormat="1" x14ac:dyDescent="0.3">
      <c r="A8" s="173"/>
      <c r="B8" s="173" t="s">
        <v>1191</v>
      </c>
      <c r="C8" s="173" t="s">
        <v>145</v>
      </c>
      <c r="D8" s="173" t="s">
        <v>146</v>
      </c>
      <c r="E8" s="173" t="s">
        <v>147</v>
      </c>
      <c r="F8" s="173" t="s">
        <v>42</v>
      </c>
      <c r="G8" s="173" t="s">
        <v>43</v>
      </c>
      <c r="H8" s="173" t="s">
        <v>91</v>
      </c>
      <c r="I8" s="173" t="s">
        <v>0</v>
      </c>
      <c r="J8" s="173" t="s">
        <v>44</v>
      </c>
      <c r="K8" s="169" t="s">
        <v>4</v>
      </c>
      <c r="L8" s="63" t="s">
        <v>5</v>
      </c>
      <c r="M8" s="169" t="s">
        <v>6</v>
      </c>
      <c r="N8" s="63" t="s">
        <v>7</v>
      </c>
      <c r="O8" s="169" t="s">
        <v>8</v>
      </c>
      <c r="P8" s="63" t="s">
        <v>9</v>
      </c>
      <c r="Q8" s="169" t="s">
        <v>10</v>
      </c>
      <c r="R8" s="63" t="s">
        <v>11</v>
      </c>
      <c r="S8" s="169" t="s">
        <v>12</v>
      </c>
      <c r="T8" s="63" t="s">
        <v>13</v>
      </c>
      <c r="U8" s="63" t="s">
        <v>14</v>
      </c>
      <c r="V8" s="179" t="s">
        <v>148</v>
      </c>
      <c r="W8" s="180"/>
      <c r="X8" s="180"/>
      <c r="Y8" s="180"/>
      <c r="Z8" s="180"/>
      <c r="AA8" s="181"/>
      <c r="AB8" s="179" t="s">
        <v>149</v>
      </c>
      <c r="AC8" s="180"/>
      <c r="AD8" s="180"/>
      <c r="AE8" s="180"/>
      <c r="AF8" s="180"/>
      <c r="AG8" s="181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74"/>
      <c r="B9" s="174"/>
      <c r="C9" s="174"/>
      <c r="D9" s="174"/>
      <c r="E9" s="174" t="s">
        <v>89</v>
      </c>
      <c r="F9" s="174"/>
      <c r="G9" s="174"/>
      <c r="H9" s="174"/>
      <c r="I9" s="174"/>
      <c r="J9" s="174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74"/>
      <c r="B10" s="174"/>
      <c r="C10" s="174"/>
      <c r="D10" s="174"/>
      <c r="E10" s="174" t="s">
        <v>88</v>
      </c>
      <c r="F10" s="174"/>
      <c r="G10" s="174"/>
      <c r="H10" s="174"/>
      <c r="I10" s="174"/>
      <c r="J10" s="174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68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38" t="s">
        <v>749</v>
      </c>
      <c r="Y11" s="74" t="s">
        <v>65</v>
      </c>
      <c r="Z11" s="74" t="s">
        <v>65</v>
      </c>
      <c r="AA11" s="38" t="s">
        <v>749</v>
      </c>
      <c r="AB11" s="74" t="s">
        <v>65</v>
      </c>
      <c r="AC11" s="74" t="s">
        <v>65</v>
      </c>
      <c r="AD11" s="38" t="s">
        <v>749</v>
      </c>
      <c r="AE11" s="74" t="s">
        <v>65</v>
      </c>
      <c r="AF11" s="74" t="s">
        <v>65</v>
      </c>
      <c r="AG11" s="38" t="s">
        <v>749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8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103" customFormat="1" x14ac:dyDescent="0.3">
      <c r="A13" s="104" t="s">
        <v>1335</v>
      </c>
      <c r="B13" s="44" t="s">
        <v>1334</v>
      </c>
      <c r="C13" s="44" t="s">
        <v>1333</v>
      </c>
      <c r="D13" s="47">
        <v>9</v>
      </c>
      <c r="E13" s="47" t="s">
        <v>96</v>
      </c>
      <c r="F13" s="41" t="s">
        <v>1400</v>
      </c>
      <c r="G13" s="41" t="s">
        <v>317</v>
      </c>
      <c r="H13" s="109" t="s">
        <v>1345</v>
      </c>
      <c r="I13" s="109" t="s">
        <v>1346</v>
      </c>
      <c r="J13" s="41" t="s">
        <v>1013</v>
      </c>
      <c r="K13" s="54" t="s">
        <v>97</v>
      </c>
      <c r="L13" s="54" t="s">
        <v>124</v>
      </c>
      <c r="M13" s="54" t="s">
        <v>99</v>
      </c>
      <c r="N13" s="54">
        <v>4</v>
      </c>
      <c r="O13" s="54" t="s">
        <v>100</v>
      </c>
      <c r="P13" s="54">
        <v>1461</v>
      </c>
      <c r="Q13" s="54" t="s">
        <v>101</v>
      </c>
      <c r="R13" s="54" t="s">
        <v>102</v>
      </c>
      <c r="S13" s="54" t="s">
        <v>125</v>
      </c>
      <c r="T13" s="54" t="s">
        <v>707</v>
      </c>
      <c r="U13" s="54" t="s">
        <v>127</v>
      </c>
      <c r="V13" s="53">
        <v>54</v>
      </c>
      <c r="W13" s="54">
        <v>14</v>
      </c>
      <c r="X13" s="54">
        <v>0.17</v>
      </c>
      <c r="Y13" s="54">
        <v>77</v>
      </c>
      <c r="Z13" s="54">
        <v>42</v>
      </c>
      <c r="AA13" s="54">
        <v>0.47</v>
      </c>
      <c r="AB13" s="99"/>
      <c r="AC13" s="99"/>
      <c r="AD13" s="49"/>
      <c r="AE13" s="99"/>
      <c r="AF13" s="99"/>
      <c r="AG13" s="49"/>
      <c r="AH13" s="54" t="s">
        <v>124</v>
      </c>
      <c r="AI13" s="52">
        <v>39.1</v>
      </c>
      <c r="AJ13" s="54" t="s">
        <v>128</v>
      </c>
      <c r="AK13" s="54" t="s">
        <v>108</v>
      </c>
      <c r="AL13" s="54">
        <f t="shared" ref="AL13:AL15" si="0">P13</f>
        <v>1461</v>
      </c>
      <c r="AM13" s="54" t="s">
        <v>707</v>
      </c>
      <c r="AN13" s="54">
        <v>1</v>
      </c>
      <c r="AO13" s="44" t="s">
        <v>952</v>
      </c>
    </row>
    <row r="14" spans="1:41" s="103" customFormat="1" x14ac:dyDescent="0.3">
      <c r="A14" s="104" t="s">
        <v>1335</v>
      </c>
      <c r="B14" s="44" t="s">
        <v>1334</v>
      </c>
      <c r="C14" s="44" t="s">
        <v>1336</v>
      </c>
      <c r="D14" s="47">
        <v>9</v>
      </c>
      <c r="E14" s="47" t="s">
        <v>96</v>
      </c>
      <c r="F14" s="41" t="s">
        <v>1400</v>
      </c>
      <c r="G14" s="41" t="s">
        <v>317</v>
      </c>
      <c r="H14" s="109" t="s">
        <v>1345</v>
      </c>
      <c r="I14" s="109" t="s">
        <v>1346</v>
      </c>
      <c r="J14" s="41" t="s">
        <v>1013</v>
      </c>
      <c r="K14" s="54" t="s">
        <v>97</v>
      </c>
      <c r="L14" s="54" t="s">
        <v>124</v>
      </c>
      <c r="M14" s="54" t="s">
        <v>99</v>
      </c>
      <c r="N14" s="54">
        <v>4</v>
      </c>
      <c r="O14" s="54" t="s">
        <v>100</v>
      </c>
      <c r="P14" s="54">
        <v>1461</v>
      </c>
      <c r="Q14" s="54" t="s">
        <v>101</v>
      </c>
      <c r="R14" s="54" t="s">
        <v>102</v>
      </c>
      <c r="S14" s="54" t="s">
        <v>125</v>
      </c>
      <c r="T14" s="54" t="s">
        <v>707</v>
      </c>
      <c r="U14" s="54" t="s">
        <v>127</v>
      </c>
      <c r="V14" s="53">
        <v>65</v>
      </c>
      <c r="W14" s="54">
        <v>0</v>
      </c>
      <c r="X14" s="54">
        <v>3.0000000000000001E-3</v>
      </c>
      <c r="Y14" s="54">
        <v>92</v>
      </c>
      <c r="Z14" s="54">
        <v>0</v>
      </c>
      <c r="AA14" s="54">
        <v>5.0000000000000001E-3</v>
      </c>
      <c r="AB14" s="99"/>
      <c r="AC14" s="99"/>
      <c r="AD14" s="49"/>
      <c r="AE14" s="99"/>
      <c r="AF14" s="99"/>
      <c r="AG14" s="49"/>
      <c r="AH14" s="54" t="s">
        <v>124</v>
      </c>
      <c r="AI14" s="52">
        <v>39.1</v>
      </c>
      <c r="AJ14" s="54" t="s">
        <v>128</v>
      </c>
      <c r="AK14" s="54" t="s">
        <v>108</v>
      </c>
      <c r="AL14" s="54">
        <f t="shared" si="0"/>
        <v>1461</v>
      </c>
      <c r="AM14" s="54" t="s">
        <v>707</v>
      </c>
      <c r="AN14" s="54">
        <v>2</v>
      </c>
      <c r="AO14" s="44" t="s">
        <v>952</v>
      </c>
    </row>
    <row r="15" spans="1:41" s="103" customFormat="1" x14ac:dyDescent="0.3">
      <c r="A15" s="104" t="s">
        <v>1012</v>
      </c>
      <c r="B15" s="44" t="s">
        <v>1337</v>
      </c>
      <c r="C15" s="44" t="s">
        <v>1338</v>
      </c>
      <c r="D15" s="47">
        <v>9</v>
      </c>
      <c r="E15" s="47" t="s">
        <v>96</v>
      </c>
      <c r="F15" s="41" t="s">
        <v>1401</v>
      </c>
      <c r="G15" s="41" t="s">
        <v>317</v>
      </c>
      <c r="H15" s="109" t="s">
        <v>1345</v>
      </c>
      <c r="I15" s="109" t="s">
        <v>1402</v>
      </c>
      <c r="J15" s="41" t="s">
        <v>1013</v>
      </c>
      <c r="K15" s="54" t="s">
        <v>97</v>
      </c>
      <c r="L15" s="54" t="s">
        <v>124</v>
      </c>
      <c r="M15" s="54" t="s">
        <v>99</v>
      </c>
      <c r="N15" s="54">
        <v>4</v>
      </c>
      <c r="O15" s="54" t="s">
        <v>100</v>
      </c>
      <c r="P15" s="54">
        <v>1461</v>
      </c>
      <c r="Q15" s="54" t="s">
        <v>101</v>
      </c>
      <c r="R15" s="54" t="s">
        <v>102</v>
      </c>
      <c r="S15" s="54" t="s">
        <v>125</v>
      </c>
      <c r="T15" s="54" t="s">
        <v>707</v>
      </c>
      <c r="U15" s="54" t="s">
        <v>127</v>
      </c>
      <c r="V15" s="53">
        <v>76</v>
      </c>
      <c r="W15" s="54">
        <v>15</v>
      </c>
      <c r="X15" s="54">
        <v>2E-3</v>
      </c>
      <c r="Y15" s="54">
        <v>106</v>
      </c>
      <c r="Z15" s="54">
        <v>47</v>
      </c>
      <c r="AA15" s="54">
        <v>3.0000000000000001E-3</v>
      </c>
      <c r="AB15" s="99"/>
      <c r="AC15" s="99"/>
      <c r="AD15" s="49"/>
      <c r="AE15" s="99"/>
      <c r="AF15" s="99"/>
      <c r="AG15" s="49"/>
      <c r="AH15" s="54" t="s">
        <v>124</v>
      </c>
      <c r="AI15" s="52">
        <v>56.1</v>
      </c>
      <c r="AJ15" s="54" t="s">
        <v>128</v>
      </c>
      <c r="AK15" s="54" t="s">
        <v>108</v>
      </c>
      <c r="AL15" s="54">
        <f t="shared" si="0"/>
        <v>1461</v>
      </c>
      <c r="AM15" s="54" t="s">
        <v>707</v>
      </c>
      <c r="AN15" s="54">
        <v>3</v>
      </c>
      <c r="AO15" s="44" t="s">
        <v>952</v>
      </c>
    </row>
    <row r="16" spans="1:41" s="103" customFormat="1" x14ac:dyDescent="0.3">
      <c r="A16" s="104" t="s">
        <v>1339</v>
      </c>
      <c r="B16" s="44" t="s">
        <v>1340</v>
      </c>
      <c r="C16" s="44" t="s">
        <v>1341</v>
      </c>
      <c r="D16" s="47">
        <v>9</v>
      </c>
      <c r="E16" s="47" t="s">
        <v>96</v>
      </c>
      <c r="F16" s="41" t="s">
        <v>1403</v>
      </c>
      <c r="G16" s="41" t="s">
        <v>317</v>
      </c>
      <c r="H16" s="109" t="s">
        <v>1345</v>
      </c>
      <c r="I16" s="109" t="s">
        <v>1428</v>
      </c>
      <c r="J16" s="41" t="s">
        <v>1013</v>
      </c>
      <c r="K16" s="54" t="s">
        <v>97</v>
      </c>
      <c r="L16" s="54" t="s">
        <v>124</v>
      </c>
      <c r="M16" s="54" t="s">
        <v>99</v>
      </c>
      <c r="N16" s="54">
        <v>4</v>
      </c>
      <c r="O16" s="54" t="s">
        <v>100</v>
      </c>
      <c r="P16" s="54">
        <v>1461</v>
      </c>
      <c r="Q16" s="54" t="s">
        <v>101</v>
      </c>
      <c r="R16" s="54" t="s">
        <v>102</v>
      </c>
      <c r="S16" s="54" t="s">
        <v>125</v>
      </c>
      <c r="T16" s="54" t="s">
        <v>707</v>
      </c>
      <c r="U16" s="54" t="s">
        <v>127</v>
      </c>
      <c r="V16" s="53">
        <v>76</v>
      </c>
      <c r="W16" s="54">
        <v>15</v>
      </c>
      <c r="X16" s="54">
        <v>2E-3</v>
      </c>
      <c r="Y16" s="54">
        <v>106</v>
      </c>
      <c r="Z16" s="54">
        <v>47</v>
      </c>
      <c r="AA16" s="54">
        <v>3.0000000000000001E-3</v>
      </c>
      <c r="AB16" s="99"/>
      <c r="AC16" s="99"/>
      <c r="AD16" s="49"/>
      <c r="AE16" s="99"/>
      <c r="AF16" s="99"/>
      <c r="AG16" s="49"/>
      <c r="AH16" s="54" t="s">
        <v>124</v>
      </c>
      <c r="AI16" s="52">
        <v>46.4</v>
      </c>
      <c r="AJ16" s="54" t="s">
        <v>128</v>
      </c>
      <c r="AK16" s="54" t="s">
        <v>108</v>
      </c>
      <c r="AL16" s="54">
        <f t="shared" ref="AL16:AL34" si="1">P16</f>
        <v>1461</v>
      </c>
      <c r="AM16" s="54" t="s">
        <v>707</v>
      </c>
      <c r="AN16" s="54">
        <v>3</v>
      </c>
      <c r="AO16" s="44" t="s">
        <v>952</v>
      </c>
    </row>
    <row r="17" spans="1:41" s="103" customFormat="1" x14ac:dyDescent="0.3">
      <c r="A17" s="104" t="s">
        <v>1012</v>
      </c>
      <c r="B17" s="44" t="s">
        <v>1404</v>
      </c>
      <c r="C17" s="44" t="s">
        <v>1342</v>
      </c>
      <c r="D17" s="47">
        <v>9</v>
      </c>
      <c r="E17" s="47" t="s">
        <v>96</v>
      </c>
      <c r="F17" s="41" t="s">
        <v>1418</v>
      </c>
      <c r="G17" s="41" t="s">
        <v>317</v>
      </c>
      <c r="H17" s="109" t="s">
        <v>1347</v>
      </c>
      <c r="I17" s="171" t="s">
        <v>1421</v>
      </c>
      <c r="J17" s="41" t="s">
        <v>1013</v>
      </c>
      <c r="K17" s="54" t="s">
        <v>97</v>
      </c>
      <c r="L17" s="54" t="s">
        <v>124</v>
      </c>
      <c r="M17" s="54" t="s">
        <v>99</v>
      </c>
      <c r="N17" s="54">
        <v>4</v>
      </c>
      <c r="O17" s="54" t="s">
        <v>100</v>
      </c>
      <c r="P17" s="54">
        <v>1461</v>
      </c>
      <c r="Q17" s="54" t="s">
        <v>101</v>
      </c>
      <c r="R17" s="54" t="s">
        <v>102</v>
      </c>
      <c r="S17" s="54" t="s">
        <v>125</v>
      </c>
      <c r="T17" s="54" t="s">
        <v>707</v>
      </c>
      <c r="U17" s="54" t="s">
        <v>127</v>
      </c>
      <c r="V17" s="53">
        <v>57</v>
      </c>
      <c r="W17" s="54">
        <v>34</v>
      </c>
      <c r="X17" s="54">
        <v>2E-3</v>
      </c>
      <c r="Y17" s="54">
        <v>83</v>
      </c>
      <c r="Z17" s="54">
        <v>105</v>
      </c>
      <c r="AA17" s="54">
        <v>2E-3</v>
      </c>
      <c r="AB17" s="99"/>
      <c r="AC17" s="99"/>
      <c r="AD17" s="49"/>
      <c r="AE17" s="99"/>
      <c r="AF17" s="99"/>
      <c r="AG17" s="49"/>
      <c r="AH17" s="54" t="s">
        <v>124</v>
      </c>
      <c r="AI17" s="52">
        <v>60.5</v>
      </c>
      <c r="AJ17" s="54" t="s">
        <v>128</v>
      </c>
      <c r="AK17" s="54" t="s">
        <v>108</v>
      </c>
      <c r="AL17" s="54">
        <f t="shared" ref="AL17:AL20" si="2">P17</f>
        <v>1461</v>
      </c>
      <c r="AM17" s="54" t="s">
        <v>707</v>
      </c>
      <c r="AN17" s="54">
        <v>4</v>
      </c>
      <c r="AO17" s="44" t="s">
        <v>952</v>
      </c>
    </row>
    <row r="18" spans="1:41" s="103" customFormat="1" x14ac:dyDescent="0.3">
      <c r="A18" s="104" t="s">
        <v>1012</v>
      </c>
      <c r="B18" s="44" t="s">
        <v>1404</v>
      </c>
      <c r="C18" s="44" t="s">
        <v>1342</v>
      </c>
      <c r="D18" s="47">
        <v>9</v>
      </c>
      <c r="E18" s="47" t="s">
        <v>96</v>
      </c>
      <c r="F18" s="41" t="s">
        <v>1418</v>
      </c>
      <c r="G18" s="41" t="s">
        <v>317</v>
      </c>
      <c r="H18" s="109" t="s">
        <v>1347</v>
      </c>
      <c r="I18" s="171" t="s">
        <v>1422</v>
      </c>
      <c r="J18" s="41" t="s">
        <v>1013</v>
      </c>
      <c r="K18" s="54" t="s">
        <v>97</v>
      </c>
      <c r="L18" s="54" t="s">
        <v>124</v>
      </c>
      <c r="M18" s="54" t="s">
        <v>99</v>
      </c>
      <c r="N18" s="54">
        <v>4</v>
      </c>
      <c r="O18" s="54" t="s">
        <v>100</v>
      </c>
      <c r="P18" s="54">
        <v>1461</v>
      </c>
      <c r="Q18" s="54" t="s">
        <v>101</v>
      </c>
      <c r="R18" s="54" t="s">
        <v>102</v>
      </c>
      <c r="S18" s="54" t="s">
        <v>125</v>
      </c>
      <c r="T18" s="54" t="s">
        <v>707</v>
      </c>
      <c r="U18" s="54" t="s">
        <v>127</v>
      </c>
      <c r="V18" s="53">
        <v>57</v>
      </c>
      <c r="W18" s="54">
        <v>34</v>
      </c>
      <c r="X18" s="54">
        <v>2E-3</v>
      </c>
      <c r="Y18" s="54">
        <v>83</v>
      </c>
      <c r="Z18" s="54">
        <v>105</v>
      </c>
      <c r="AA18" s="54">
        <v>2E-3</v>
      </c>
      <c r="AB18" s="99"/>
      <c r="AC18" s="99"/>
      <c r="AD18" s="49"/>
      <c r="AE18" s="99"/>
      <c r="AF18" s="99"/>
      <c r="AG18" s="49"/>
      <c r="AH18" s="54" t="s">
        <v>124</v>
      </c>
      <c r="AI18" s="52">
        <v>60.5</v>
      </c>
      <c r="AJ18" s="54" t="s">
        <v>128</v>
      </c>
      <c r="AK18" s="54" t="s">
        <v>108</v>
      </c>
      <c r="AL18" s="54">
        <f t="shared" si="2"/>
        <v>1461</v>
      </c>
      <c r="AM18" s="54" t="s">
        <v>707</v>
      </c>
      <c r="AN18" s="54">
        <v>4</v>
      </c>
      <c r="AO18" s="44" t="s">
        <v>952</v>
      </c>
    </row>
    <row r="19" spans="1:41" s="103" customFormat="1" x14ac:dyDescent="0.3">
      <c r="A19" s="104" t="s">
        <v>1012</v>
      </c>
      <c r="B19" s="44" t="s">
        <v>1404</v>
      </c>
      <c r="C19" s="44" t="s">
        <v>1342</v>
      </c>
      <c r="D19" s="47">
        <v>9</v>
      </c>
      <c r="E19" s="47" t="s">
        <v>96</v>
      </c>
      <c r="F19" s="41" t="s">
        <v>1418</v>
      </c>
      <c r="G19" s="41" t="s">
        <v>317</v>
      </c>
      <c r="H19" s="109" t="s">
        <v>1347</v>
      </c>
      <c r="I19" s="171" t="s">
        <v>1423</v>
      </c>
      <c r="J19" s="41" t="s">
        <v>1013</v>
      </c>
      <c r="K19" s="54" t="s">
        <v>97</v>
      </c>
      <c r="L19" s="54" t="s">
        <v>124</v>
      </c>
      <c r="M19" s="54" t="s">
        <v>99</v>
      </c>
      <c r="N19" s="54">
        <v>4</v>
      </c>
      <c r="O19" s="54" t="s">
        <v>100</v>
      </c>
      <c r="P19" s="54">
        <v>1461</v>
      </c>
      <c r="Q19" s="54" t="s">
        <v>101</v>
      </c>
      <c r="R19" s="54" t="s">
        <v>102</v>
      </c>
      <c r="S19" s="54" t="s">
        <v>125</v>
      </c>
      <c r="T19" s="54" t="s">
        <v>707</v>
      </c>
      <c r="U19" s="54" t="s">
        <v>127</v>
      </c>
      <c r="V19" s="53">
        <v>57</v>
      </c>
      <c r="W19" s="54">
        <v>34</v>
      </c>
      <c r="X19" s="54">
        <v>2E-3</v>
      </c>
      <c r="Y19" s="54">
        <v>83</v>
      </c>
      <c r="Z19" s="54">
        <v>105</v>
      </c>
      <c r="AA19" s="54">
        <v>2E-3</v>
      </c>
      <c r="AB19" s="99"/>
      <c r="AC19" s="99"/>
      <c r="AD19" s="49"/>
      <c r="AE19" s="99"/>
      <c r="AF19" s="99"/>
      <c r="AG19" s="49"/>
      <c r="AH19" s="54" t="s">
        <v>124</v>
      </c>
      <c r="AI19" s="52">
        <v>60.5</v>
      </c>
      <c r="AJ19" s="54" t="s">
        <v>128</v>
      </c>
      <c r="AK19" s="54" t="s">
        <v>108</v>
      </c>
      <c r="AL19" s="54">
        <f t="shared" si="2"/>
        <v>1461</v>
      </c>
      <c r="AM19" s="54" t="s">
        <v>707</v>
      </c>
      <c r="AN19" s="54">
        <v>4</v>
      </c>
      <c r="AO19" s="44" t="s">
        <v>952</v>
      </c>
    </row>
    <row r="20" spans="1:41" s="103" customFormat="1" x14ac:dyDescent="0.3">
      <c r="A20" s="104" t="s">
        <v>1012</v>
      </c>
      <c r="B20" s="44" t="s">
        <v>1404</v>
      </c>
      <c r="C20" s="44" t="s">
        <v>1342</v>
      </c>
      <c r="D20" s="47">
        <v>9</v>
      </c>
      <c r="E20" s="47" t="s">
        <v>96</v>
      </c>
      <c r="F20" s="41" t="s">
        <v>1418</v>
      </c>
      <c r="G20" s="41" t="s">
        <v>317</v>
      </c>
      <c r="H20" s="109" t="s">
        <v>1347</v>
      </c>
      <c r="I20" s="171" t="s">
        <v>1424</v>
      </c>
      <c r="J20" s="41" t="s">
        <v>1013</v>
      </c>
      <c r="K20" s="54" t="s">
        <v>97</v>
      </c>
      <c r="L20" s="54" t="s">
        <v>124</v>
      </c>
      <c r="M20" s="54" t="s">
        <v>99</v>
      </c>
      <c r="N20" s="54">
        <v>4</v>
      </c>
      <c r="O20" s="54" t="s">
        <v>100</v>
      </c>
      <c r="P20" s="54">
        <v>1461</v>
      </c>
      <c r="Q20" s="54" t="s">
        <v>101</v>
      </c>
      <c r="R20" s="54" t="s">
        <v>102</v>
      </c>
      <c r="S20" s="54" t="s">
        <v>125</v>
      </c>
      <c r="T20" s="54" t="s">
        <v>707</v>
      </c>
      <c r="U20" s="54" t="s">
        <v>127</v>
      </c>
      <c r="V20" s="53">
        <v>57</v>
      </c>
      <c r="W20" s="54">
        <v>34</v>
      </c>
      <c r="X20" s="54">
        <v>2E-3</v>
      </c>
      <c r="Y20" s="54">
        <v>83</v>
      </c>
      <c r="Z20" s="54">
        <v>105</v>
      </c>
      <c r="AA20" s="54">
        <v>2E-3</v>
      </c>
      <c r="AB20" s="99"/>
      <c r="AC20" s="99"/>
      <c r="AD20" s="49"/>
      <c r="AE20" s="99"/>
      <c r="AF20" s="99"/>
      <c r="AG20" s="49"/>
      <c r="AH20" s="54" t="s">
        <v>124</v>
      </c>
      <c r="AI20" s="52">
        <v>60.5</v>
      </c>
      <c r="AJ20" s="54" t="s">
        <v>128</v>
      </c>
      <c r="AK20" s="54" t="s">
        <v>108</v>
      </c>
      <c r="AL20" s="54">
        <f t="shared" si="2"/>
        <v>1461</v>
      </c>
      <c r="AM20" s="54" t="s">
        <v>707</v>
      </c>
      <c r="AN20" s="54">
        <v>4</v>
      </c>
      <c r="AO20" s="44" t="s">
        <v>952</v>
      </c>
    </row>
    <row r="21" spans="1:41" s="103" customFormat="1" x14ac:dyDescent="0.3">
      <c r="A21" s="104" t="s">
        <v>1012</v>
      </c>
      <c r="B21" s="44" t="s">
        <v>1404</v>
      </c>
      <c r="C21" s="44" t="s">
        <v>1342</v>
      </c>
      <c r="D21" s="47">
        <v>9</v>
      </c>
      <c r="E21" s="47" t="s">
        <v>96</v>
      </c>
      <c r="F21" s="41" t="s">
        <v>1418</v>
      </c>
      <c r="G21" s="41" t="s">
        <v>317</v>
      </c>
      <c r="H21" s="109" t="s">
        <v>1347</v>
      </c>
      <c r="I21" s="171" t="s">
        <v>1425</v>
      </c>
      <c r="J21" s="41" t="s">
        <v>1013</v>
      </c>
      <c r="K21" s="54" t="s">
        <v>97</v>
      </c>
      <c r="L21" s="54" t="s">
        <v>124</v>
      </c>
      <c r="M21" s="54" t="s">
        <v>99</v>
      </c>
      <c r="N21" s="54">
        <v>4</v>
      </c>
      <c r="O21" s="54" t="s">
        <v>100</v>
      </c>
      <c r="P21" s="54">
        <v>1461</v>
      </c>
      <c r="Q21" s="54" t="s">
        <v>101</v>
      </c>
      <c r="R21" s="54" t="s">
        <v>102</v>
      </c>
      <c r="S21" s="54" t="s">
        <v>125</v>
      </c>
      <c r="T21" s="54" t="s">
        <v>707</v>
      </c>
      <c r="U21" s="54" t="s">
        <v>127</v>
      </c>
      <c r="V21" s="53">
        <v>57</v>
      </c>
      <c r="W21" s="54">
        <v>34</v>
      </c>
      <c r="X21" s="54">
        <v>2E-3</v>
      </c>
      <c r="Y21" s="54">
        <v>83</v>
      </c>
      <c r="Z21" s="54">
        <v>105</v>
      </c>
      <c r="AA21" s="54">
        <v>2E-3</v>
      </c>
      <c r="AB21" s="99"/>
      <c r="AC21" s="99"/>
      <c r="AD21" s="49"/>
      <c r="AE21" s="99"/>
      <c r="AF21" s="99"/>
      <c r="AG21" s="49"/>
      <c r="AH21" s="54" t="s">
        <v>124</v>
      </c>
      <c r="AI21" s="52">
        <v>60.5</v>
      </c>
      <c r="AJ21" s="54" t="s">
        <v>128</v>
      </c>
      <c r="AK21" s="54" t="s">
        <v>108</v>
      </c>
      <c r="AL21" s="54">
        <f t="shared" si="1"/>
        <v>1461</v>
      </c>
      <c r="AM21" s="54" t="s">
        <v>707</v>
      </c>
      <c r="AN21" s="54">
        <v>4</v>
      </c>
      <c r="AO21" s="44" t="s">
        <v>952</v>
      </c>
    </row>
    <row r="22" spans="1:41" s="103" customFormat="1" x14ac:dyDescent="0.3">
      <c r="A22" s="104" t="s">
        <v>1012</v>
      </c>
      <c r="B22" s="44" t="s">
        <v>1404</v>
      </c>
      <c r="C22" s="44" t="s">
        <v>1342</v>
      </c>
      <c r="D22" s="47">
        <v>9</v>
      </c>
      <c r="E22" s="47" t="s">
        <v>96</v>
      </c>
      <c r="F22" s="41" t="s">
        <v>1418</v>
      </c>
      <c r="G22" s="41" t="s">
        <v>317</v>
      </c>
      <c r="H22" s="109" t="s">
        <v>1347</v>
      </c>
      <c r="I22" s="171" t="s">
        <v>1426</v>
      </c>
      <c r="J22" s="41" t="s">
        <v>1013</v>
      </c>
      <c r="K22" s="54" t="s">
        <v>97</v>
      </c>
      <c r="L22" s="54" t="s">
        <v>124</v>
      </c>
      <c r="M22" s="54" t="s">
        <v>99</v>
      </c>
      <c r="N22" s="54">
        <v>4</v>
      </c>
      <c r="O22" s="54" t="s">
        <v>100</v>
      </c>
      <c r="P22" s="54">
        <v>1461</v>
      </c>
      <c r="Q22" s="54" t="s">
        <v>101</v>
      </c>
      <c r="R22" s="54" t="s">
        <v>102</v>
      </c>
      <c r="S22" s="54" t="s">
        <v>125</v>
      </c>
      <c r="T22" s="54" t="s">
        <v>707</v>
      </c>
      <c r="U22" s="54" t="s">
        <v>127</v>
      </c>
      <c r="V22" s="53">
        <v>57</v>
      </c>
      <c r="W22" s="54">
        <v>34</v>
      </c>
      <c r="X22" s="54">
        <v>2E-3</v>
      </c>
      <c r="Y22" s="54">
        <v>83</v>
      </c>
      <c r="Z22" s="54">
        <v>105</v>
      </c>
      <c r="AA22" s="54">
        <v>2E-3</v>
      </c>
      <c r="AB22" s="99"/>
      <c r="AC22" s="99"/>
      <c r="AD22" s="49"/>
      <c r="AE22" s="99"/>
      <c r="AF22" s="99"/>
      <c r="AG22" s="49"/>
      <c r="AH22" s="54" t="s">
        <v>124</v>
      </c>
      <c r="AI22" s="52">
        <v>60.5</v>
      </c>
      <c r="AJ22" s="54" t="s">
        <v>128</v>
      </c>
      <c r="AK22" s="54" t="s">
        <v>108</v>
      </c>
      <c r="AL22" s="54">
        <f t="shared" ref="AL22" si="3">P22</f>
        <v>1461</v>
      </c>
      <c r="AM22" s="54" t="s">
        <v>707</v>
      </c>
      <c r="AN22" s="54">
        <v>4</v>
      </c>
      <c r="AO22" s="44" t="s">
        <v>952</v>
      </c>
    </row>
    <row r="23" spans="1:41" s="103" customFormat="1" x14ac:dyDescent="0.3">
      <c r="A23" s="104" t="s">
        <v>1012</v>
      </c>
      <c r="B23" s="44" t="s">
        <v>1404</v>
      </c>
      <c r="C23" s="44" t="s">
        <v>1342</v>
      </c>
      <c r="D23" s="47">
        <v>9</v>
      </c>
      <c r="E23" s="47" t="s">
        <v>96</v>
      </c>
      <c r="F23" s="41" t="s">
        <v>1418</v>
      </c>
      <c r="G23" s="41" t="s">
        <v>317</v>
      </c>
      <c r="H23" s="109" t="s">
        <v>1347</v>
      </c>
      <c r="I23" s="171" t="s">
        <v>1427</v>
      </c>
      <c r="J23" s="41" t="s">
        <v>1013</v>
      </c>
      <c r="K23" s="54" t="s">
        <v>97</v>
      </c>
      <c r="L23" s="54" t="s">
        <v>124</v>
      </c>
      <c r="M23" s="54" t="s">
        <v>99</v>
      </c>
      <c r="N23" s="54">
        <v>4</v>
      </c>
      <c r="O23" s="54" t="s">
        <v>100</v>
      </c>
      <c r="P23" s="54">
        <v>1461</v>
      </c>
      <c r="Q23" s="54" t="s">
        <v>101</v>
      </c>
      <c r="R23" s="54" t="s">
        <v>102</v>
      </c>
      <c r="S23" s="54" t="s">
        <v>125</v>
      </c>
      <c r="T23" s="54" t="s">
        <v>707</v>
      </c>
      <c r="U23" s="54" t="s">
        <v>127</v>
      </c>
      <c r="V23" s="53">
        <v>57</v>
      </c>
      <c r="W23" s="54">
        <v>34</v>
      </c>
      <c r="X23" s="54">
        <v>2E-3</v>
      </c>
      <c r="Y23" s="54">
        <v>83</v>
      </c>
      <c r="Z23" s="54">
        <v>105</v>
      </c>
      <c r="AA23" s="54">
        <v>2E-3</v>
      </c>
      <c r="AB23" s="99"/>
      <c r="AC23" s="99"/>
      <c r="AD23" s="49"/>
      <c r="AE23" s="99"/>
      <c r="AF23" s="99"/>
      <c r="AG23" s="49"/>
      <c r="AH23" s="54" t="s">
        <v>124</v>
      </c>
      <c r="AI23" s="52">
        <v>60.5</v>
      </c>
      <c r="AJ23" s="54" t="s">
        <v>128</v>
      </c>
      <c r="AK23" s="54" t="s">
        <v>108</v>
      </c>
      <c r="AL23" s="54">
        <f t="shared" ref="AL23" si="4">P23</f>
        <v>1461</v>
      </c>
      <c r="AM23" s="54" t="s">
        <v>707</v>
      </c>
      <c r="AN23" s="54">
        <v>4</v>
      </c>
      <c r="AO23" s="44" t="s">
        <v>952</v>
      </c>
    </row>
    <row r="24" spans="1:41" s="103" customFormat="1" x14ac:dyDescent="0.3">
      <c r="A24" s="104" t="s">
        <v>1335</v>
      </c>
      <c r="B24" s="44" t="s">
        <v>1405</v>
      </c>
      <c r="C24" s="44" t="s">
        <v>1343</v>
      </c>
      <c r="D24" s="47">
        <v>9</v>
      </c>
      <c r="E24" s="47" t="s">
        <v>96</v>
      </c>
      <c r="F24" s="41" t="s">
        <v>1420</v>
      </c>
      <c r="G24" s="41" t="s">
        <v>317</v>
      </c>
      <c r="H24" s="109" t="s">
        <v>1347</v>
      </c>
      <c r="I24" s="109" t="s">
        <v>1429</v>
      </c>
      <c r="J24" s="41" t="s">
        <v>1013</v>
      </c>
      <c r="K24" s="54" t="s">
        <v>97</v>
      </c>
      <c r="L24" s="54" t="s">
        <v>124</v>
      </c>
      <c r="M24" s="54" t="s">
        <v>99</v>
      </c>
      <c r="N24" s="54">
        <v>4</v>
      </c>
      <c r="O24" s="54" t="s">
        <v>100</v>
      </c>
      <c r="P24" s="54">
        <v>1461</v>
      </c>
      <c r="Q24" s="54" t="s">
        <v>101</v>
      </c>
      <c r="R24" s="54" t="s">
        <v>102</v>
      </c>
      <c r="S24" s="54" t="s">
        <v>125</v>
      </c>
      <c r="T24" s="54" t="s">
        <v>707</v>
      </c>
      <c r="U24" s="54" t="s">
        <v>127</v>
      </c>
      <c r="V24" s="53">
        <v>54</v>
      </c>
      <c r="W24" s="54">
        <v>14</v>
      </c>
      <c r="X24" s="54">
        <v>0.17</v>
      </c>
      <c r="Y24" s="54">
        <v>77</v>
      </c>
      <c r="Z24" s="54">
        <v>42</v>
      </c>
      <c r="AA24" s="54">
        <v>0.47</v>
      </c>
      <c r="AB24" s="99"/>
      <c r="AC24" s="99"/>
      <c r="AD24" s="49"/>
      <c r="AE24" s="99"/>
      <c r="AF24" s="99"/>
      <c r="AG24" s="49"/>
      <c r="AH24" s="54" t="s">
        <v>124</v>
      </c>
      <c r="AI24" s="52">
        <v>41.9</v>
      </c>
      <c r="AJ24" s="54" t="s">
        <v>128</v>
      </c>
      <c r="AK24" s="54" t="s">
        <v>108</v>
      </c>
      <c r="AL24" s="54">
        <f t="shared" si="1"/>
        <v>1461</v>
      </c>
      <c r="AM24" s="54" t="s">
        <v>707</v>
      </c>
      <c r="AN24" s="54">
        <v>4</v>
      </c>
      <c r="AO24" s="44" t="s">
        <v>952</v>
      </c>
    </row>
    <row r="25" spans="1:41" s="103" customFormat="1" x14ac:dyDescent="0.3">
      <c r="A25" s="104" t="s">
        <v>1335</v>
      </c>
      <c r="B25" s="44" t="s">
        <v>1405</v>
      </c>
      <c r="C25" s="44" t="s">
        <v>1343</v>
      </c>
      <c r="D25" s="47">
        <v>9</v>
      </c>
      <c r="E25" s="47" t="s">
        <v>96</v>
      </c>
      <c r="F25" s="41" t="s">
        <v>1420</v>
      </c>
      <c r="G25" s="41" t="s">
        <v>317</v>
      </c>
      <c r="H25" s="109" t="s">
        <v>1347</v>
      </c>
      <c r="I25" s="109" t="s">
        <v>1430</v>
      </c>
      <c r="J25" s="41" t="s">
        <v>1013</v>
      </c>
      <c r="K25" s="54" t="s">
        <v>97</v>
      </c>
      <c r="L25" s="54" t="s">
        <v>124</v>
      </c>
      <c r="M25" s="54" t="s">
        <v>99</v>
      </c>
      <c r="N25" s="54">
        <v>4</v>
      </c>
      <c r="O25" s="54" t="s">
        <v>100</v>
      </c>
      <c r="P25" s="54">
        <v>1461</v>
      </c>
      <c r="Q25" s="54" t="s">
        <v>101</v>
      </c>
      <c r="R25" s="54" t="s">
        <v>102</v>
      </c>
      <c r="S25" s="54" t="s">
        <v>125</v>
      </c>
      <c r="T25" s="54" t="s">
        <v>707</v>
      </c>
      <c r="U25" s="54" t="s">
        <v>127</v>
      </c>
      <c r="V25" s="53">
        <v>54</v>
      </c>
      <c r="W25" s="54">
        <v>14</v>
      </c>
      <c r="X25" s="54">
        <v>0.17</v>
      </c>
      <c r="Y25" s="54">
        <v>77</v>
      </c>
      <c r="Z25" s="54">
        <v>42</v>
      </c>
      <c r="AA25" s="54">
        <v>0.47</v>
      </c>
      <c r="AB25" s="99"/>
      <c r="AC25" s="99"/>
      <c r="AD25" s="49"/>
      <c r="AE25" s="99"/>
      <c r="AF25" s="99"/>
      <c r="AG25" s="49"/>
      <c r="AH25" s="54" t="s">
        <v>124</v>
      </c>
      <c r="AI25" s="52">
        <v>41.9</v>
      </c>
      <c r="AJ25" s="54" t="s">
        <v>128</v>
      </c>
      <c r="AK25" s="54" t="s">
        <v>108</v>
      </c>
      <c r="AL25" s="54">
        <f t="shared" ref="AL25" si="5">P25</f>
        <v>1461</v>
      </c>
      <c r="AM25" s="54" t="s">
        <v>707</v>
      </c>
      <c r="AN25" s="54">
        <v>4</v>
      </c>
      <c r="AO25" s="44" t="s">
        <v>952</v>
      </c>
    </row>
    <row r="26" spans="1:41" s="103" customFormat="1" x14ac:dyDescent="0.3">
      <c r="A26" s="104" t="s">
        <v>1335</v>
      </c>
      <c r="B26" s="44" t="s">
        <v>1405</v>
      </c>
      <c r="C26" s="44" t="s">
        <v>1343</v>
      </c>
      <c r="D26" s="47">
        <v>9</v>
      </c>
      <c r="E26" s="47" t="s">
        <v>96</v>
      </c>
      <c r="F26" s="41" t="s">
        <v>1420</v>
      </c>
      <c r="G26" s="41" t="s">
        <v>317</v>
      </c>
      <c r="H26" s="109" t="s">
        <v>1347</v>
      </c>
      <c r="I26" s="109" t="s">
        <v>1431</v>
      </c>
      <c r="J26" s="41" t="s">
        <v>1013</v>
      </c>
      <c r="K26" s="54" t="s">
        <v>97</v>
      </c>
      <c r="L26" s="54" t="s">
        <v>124</v>
      </c>
      <c r="M26" s="54" t="s">
        <v>99</v>
      </c>
      <c r="N26" s="54">
        <v>4</v>
      </c>
      <c r="O26" s="54" t="s">
        <v>100</v>
      </c>
      <c r="P26" s="54">
        <v>1461</v>
      </c>
      <c r="Q26" s="54" t="s">
        <v>101</v>
      </c>
      <c r="R26" s="54" t="s">
        <v>102</v>
      </c>
      <c r="S26" s="54" t="s">
        <v>125</v>
      </c>
      <c r="T26" s="54" t="s">
        <v>707</v>
      </c>
      <c r="U26" s="54" t="s">
        <v>127</v>
      </c>
      <c r="V26" s="53">
        <v>54</v>
      </c>
      <c r="W26" s="54">
        <v>14</v>
      </c>
      <c r="X26" s="54">
        <v>0.17</v>
      </c>
      <c r="Y26" s="54">
        <v>77</v>
      </c>
      <c r="Z26" s="54">
        <v>42</v>
      </c>
      <c r="AA26" s="54">
        <v>0.47</v>
      </c>
      <c r="AB26" s="99"/>
      <c r="AC26" s="99"/>
      <c r="AD26" s="49"/>
      <c r="AE26" s="99"/>
      <c r="AF26" s="99"/>
      <c r="AG26" s="49"/>
      <c r="AH26" s="54" t="s">
        <v>124</v>
      </c>
      <c r="AI26" s="52">
        <v>41.9</v>
      </c>
      <c r="AJ26" s="54" t="s">
        <v>128</v>
      </c>
      <c r="AK26" s="54" t="s">
        <v>108</v>
      </c>
      <c r="AL26" s="54">
        <f t="shared" ref="AL26" si="6">P26</f>
        <v>1461</v>
      </c>
      <c r="AM26" s="54" t="s">
        <v>707</v>
      </c>
      <c r="AN26" s="54">
        <v>4</v>
      </c>
      <c r="AO26" s="44" t="s">
        <v>952</v>
      </c>
    </row>
    <row r="27" spans="1:41" s="103" customFormat="1" x14ac:dyDescent="0.3">
      <c r="A27" s="104" t="s">
        <v>1335</v>
      </c>
      <c r="B27" s="44" t="s">
        <v>1405</v>
      </c>
      <c r="C27" s="44" t="s">
        <v>1343</v>
      </c>
      <c r="D27" s="47">
        <v>9</v>
      </c>
      <c r="E27" s="47" t="s">
        <v>96</v>
      </c>
      <c r="F27" s="41" t="s">
        <v>1420</v>
      </c>
      <c r="G27" s="41" t="s">
        <v>317</v>
      </c>
      <c r="H27" s="109" t="s">
        <v>1347</v>
      </c>
      <c r="I27" s="109" t="s">
        <v>1432</v>
      </c>
      <c r="J27" s="41" t="s">
        <v>1013</v>
      </c>
      <c r="K27" s="54" t="s">
        <v>97</v>
      </c>
      <c r="L27" s="54" t="s">
        <v>124</v>
      </c>
      <c r="M27" s="54" t="s">
        <v>99</v>
      </c>
      <c r="N27" s="54">
        <v>4</v>
      </c>
      <c r="O27" s="54" t="s">
        <v>100</v>
      </c>
      <c r="P27" s="54">
        <v>1461</v>
      </c>
      <c r="Q27" s="54" t="s">
        <v>101</v>
      </c>
      <c r="R27" s="54" t="s">
        <v>102</v>
      </c>
      <c r="S27" s="54" t="s">
        <v>125</v>
      </c>
      <c r="T27" s="54" t="s">
        <v>707</v>
      </c>
      <c r="U27" s="54" t="s">
        <v>127</v>
      </c>
      <c r="V27" s="53">
        <v>54</v>
      </c>
      <c r="W27" s="54">
        <v>14</v>
      </c>
      <c r="X27" s="54">
        <v>0.17</v>
      </c>
      <c r="Y27" s="54">
        <v>77</v>
      </c>
      <c r="Z27" s="54">
        <v>42</v>
      </c>
      <c r="AA27" s="54">
        <v>0.47</v>
      </c>
      <c r="AB27" s="99"/>
      <c r="AC27" s="99"/>
      <c r="AD27" s="49"/>
      <c r="AE27" s="99"/>
      <c r="AF27" s="99"/>
      <c r="AG27" s="49"/>
      <c r="AH27" s="54" t="s">
        <v>124</v>
      </c>
      <c r="AI27" s="52">
        <v>41.9</v>
      </c>
      <c r="AJ27" s="54" t="s">
        <v>128</v>
      </c>
      <c r="AK27" s="54" t="s">
        <v>108</v>
      </c>
      <c r="AL27" s="54">
        <f t="shared" si="1"/>
        <v>1461</v>
      </c>
      <c r="AM27" s="54" t="s">
        <v>707</v>
      </c>
      <c r="AN27" s="54">
        <v>4</v>
      </c>
      <c r="AO27" s="44" t="s">
        <v>952</v>
      </c>
    </row>
    <row r="28" spans="1:41" s="103" customFormat="1" x14ac:dyDescent="0.3">
      <c r="A28" s="104" t="s">
        <v>1339</v>
      </c>
      <c r="B28" s="44" t="s">
        <v>1406</v>
      </c>
      <c r="C28" s="44" t="s">
        <v>1344</v>
      </c>
      <c r="D28" s="47">
        <v>9</v>
      </c>
      <c r="E28" s="47" t="s">
        <v>96</v>
      </c>
      <c r="F28" s="41" t="s">
        <v>1419</v>
      </c>
      <c r="G28" s="41" t="s">
        <v>317</v>
      </c>
      <c r="H28" s="109" t="s">
        <v>1347</v>
      </c>
      <c r="I28" s="109" t="s">
        <v>1433</v>
      </c>
      <c r="J28" s="41" t="s">
        <v>1013</v>
      </c>
      <c r="K28" s="54" t="s">
        <v>97</v>
      </c>
      <c r="L28" s="54" t="s">
        <v>124</v>
      </c>
      <c r="M28" s="54" t="s">
        <v>99</v>
      </c>
      <c r="N28" s="54">
        <v>4</v>
      </c>
      <c r="O28" s="54" t="s">
        <v>100</v>
      </c>
      <c r="P28" s="54">
        <v>1461</v>
      </c>
      <c r="Q28" s="54" t="s">
        <v>101</v>
      </c>
      <c r="R28" s="54" t="s">
        <v>102</v>
      </c>
      <c r="S28" s="54" t="s">
        <v>125</v>
      </c>
      <c r="T28" s="54" t="s">
        <v>707</v>
      </c>
      <c r="U28" s="54" t="s">
        <v>127</v>
      </c>
      <c r="V28" s="53">
        <v>57</v>
      </c>
      <c r="W28" s="54">
        <v>34</v>
      </c>
      <c r="X28" s="54">
        <v>2E-3</v>
      </c>
      <c r="Y28" s="54">
        <v>83</v>
      </c>
      <c r="Z28" s="54">
        <v>105</v>
      </c>
      <c r="AA28" s="54">
        <v>2E-3</v>
      </c>
      <c r="AB28" s="99"/>
      <c r="AC28" s="99"/>
      <c r="AD28" s="49"/>
      <c r="AE28" s="99"/>
      <c r="AF28" s="99"/>
      <c r="AG28" s="49"/>
      <c r="AH28" s="54" t="s">
        <v>124</v>
      </c>
      <c r="AI28" s="52">
        <v>49.7</v>
      </c>
      <c r="AJ28" s="54" t="s">
        <v>128</v>
      </c>
      <c r="AK28" s="54" t="s">
        <v>108</v>
      </c>
      <c r="AL28" s="54">
        <f t="shared" si="1"/>
        <v>1461</v>
      </c>
      <c r="AM28" s="54" t="s">
        <v>707</v>
      </c>
      <c r="AN28" s="54">
        <v>4</v>
      </c>
      <c r="AO28" s="44" t="s">
        <v>952</v>
      </c>
    </row>
    <row r="29" spans="1:41" s="103" customFormat="1" x14ac:dyDescent="0.3">
      <c r="A29" s="104" t="s">
        <v>1339</v>
      </c>
      <c r="B29" s="44" t="s">
        <v>1406</v>
      </c>
      <c r="C29" s="44" t="s">
        <v>1344</v>
      </c>
      <c r="D29" s="47">
        <v>9</v>
      </c>
      <c r="E29" s="47" t="s">
        <v>96</v>
      </c>
      <c r="F29" s="41" t="s">
        <v>1419</v>
      </c>
      <c r="G29" s="41" t="s">
        <v>317</v>
      </c>
      <c r="H29" s="109" t="s">
        <v>1347</v>
      </c>
      <c r="I29" s="109" t="s">
        <v>1434</v>
      </c>
      <c r="J29" s="41" t="s">
        <v>1013</v>
      </c>
      <c r="K29" s="54" t="s">
        <v>97</v>
      </c>
      <c r="L29" s="54" t="s">
        <v>124</v>
      </c>
      <c r="M29" s="54" t="s">
        <v>99</v>
      </c>
      <c r="N29" s="54">
        <v>4</v>
      </c>
      <c r="O29" s="54" t="s">
        <v>100</v>
      </c>
      <c r="P29" s="54">
        <v>1461</v>
      </c>
      <c r="Q29" s="54" t="s">
        <v>101</v>
      </c>
      <c r="R29" s="54" t="s">
        <v>102</v>
      </c>
      <c r="S29" s="54" t="s">
        <v>125</v>
      </c>
      <c r="T29" s="54" t="s">
        <v>707</v>
      </c>
      <c r="U29" s="54" t="s">
        <v>127</v>
      </c>
      <c r="V29" s="53">
        <v>57</v>
      </c>
      <c r="W29" s="54">
        <v>34</v>
      </c>
      <c r="X29" s="54">
        <v>2E-3</v>
      </c>
      <c r="Y29" s="54">
        <v>83</v>
      </c>
      <c r="Z29" s="54">
        <v>105</v>
      </c>
      <c r="AA29" s="54">
        <v>2E-3</v>
      </c>
      <c r="AB29" s="99"/>
      <c r="AC29" s="99"/>
      <c r="AD29" s="49"/>
      <c r="AE29" s="99"/>
      <c r="AF29" s="99"/>
      <c r="AG29" s="49"/>
      <c r="AH29" s="54" t="s">
        <v>124</v>
      </c>
      <c r="AI29" s="52">
        <v>49.7</v>
      </c>
      <c r="AJ29" s="54" t="s">
        <v>128</v>
      </c>
      <c r="AK29" s="54" t="s">
        <v>108</v>
      </c>
      <c r="AL29" s="54">
        <f t="shared" si="1"/>
        <v>1461</v>
      </c>
      <c r="AM29" s="54" t="s">
        <v>707</v>
      </c>
      <c r="AN29" s="54">
        <v>4</v>
      </c>
      <c r="AO29" s="44" t="s">
        <v>952</v>
      </c>
    </row>
    <row r="30" spans="1:41" s="103" customFormat="1" x14ac:dyDescent="0.3">
      <c r="A30" s="104" t="s">
        <v>1339</v>
      </c>
      <c r="B30" s="44" t="s">
        <v>1406</v>
      </c>
      <c r="C30" s="44" t="s">
        <v>1344</v>
      </c>
      <c r="D30" s="47">
        <v>9</v>
      </c>
      <c r="E30" s="47" t="s">
        <v>96</v>
      </c>
      <c r="F30" s="41" t="s">
        <v>1419</v>
      </c>
      <c r="G30" s="41" t="s">
        <v>317</v>
      </c>
      <c r="H30" s="109" t="s">
        <v>1347</v>
      </c>
      <c r="I30" s="109" t="s">
        <v>1435</v>
      </c>
      <c r="J30" s="41" t="s">
        <v>1013</v>
      </c>
      <c r="K30" s="54" t="s">
        <v>97</v>
      </c>
      <c r="L30" s="54" t="s">
        <v>124</v>
      </c>
      <c r="M30" s="54" t="s">
        <v>99</v>
      </c>
      <c r="N30" s="54">
        <v>4</v>
      </c>
      <c r="O30" s="54" t="s">
        <v>100</v>
      </c>
      <c r="P30" s="54">
        <v>1461</v>
      </c>
      <c r="Q30" s="54" t="s">
        <v>101</v>
      </c>
      <c r="R30" s="54" t="s">
        <v>102</v>
      </c>
      <c r="S30" s="54" t="s">
        <v>125</v>
      </c>
      <c r="T30" s="54" t="s">
        <v>707</v>
      </c>
      <c r="U30" s="54" t="s">
        <v>127</v>
      </c>
      <c r="V30" s="53">
        <v>57</v>
      </c>
      <c r="W30" s="54">
        <v>34</v>
      </c>
      <c r="X30" s="54">
        <v>2E-3</v>
      </c>
      <c r="Y30" s="54">
        <v>83</v>
      </c>
      <c r="Z30" s="54">
        <v>105</v>
      </c>
      <c r="AA30" s="54">
        <v>2E-3</v>
      </c>
      <c r="AB30" s="99"/>
      <c r="AC30" s="99"/>
      <c r="AD30" s="49"/>
      <c r="AE30" s="99"/>
      <c r="AF30" s="99"/>
      <c r="AG30" s="49"/>
      <c r="AH30" s="54" t="s">
        <v>124</v>
      </c>
      <c r="AI30" s="52">
        <v>49.7</v>
      </c>
      <c r="AJ30" s="54" t="s">
        <v>128</v>
      </c>
      <c r="AK30" s="54" t="s">
        <v>108</v>
      </c>
      <c r="AL30" s="54">
        <f t="shared" ref="AL30:AL31" si="7">P30</f>
        <v>1461</v>
      </c>
      <c r="AM30" s="54" t="s">
        <v>707</v>
      </c>
      <c r="AN30" s="54">
        <v>4</v>
      </c>
      <c r="AO30" s="44" t="s">
        <v>952</v>
      </c>
    </row>
    <row r="31" spans="1:41" s="103" customFormat="1" x14ac:dyDescent="0.3">
      <c r="A31" s="104" t="s">
        <v>1339</v>
      </c>
      <c r="B31" s="44" t="s">
        <v>1406</v>
      </c>
      <c r="C31" s="44" t="s">
        <v>1344</v>
      </c>
      <c r="D31" s="47">
        <v>9</v>
      </c>
      <c r="E31" s="47" t="s">
        <v>96</v>
      </c>
      <c r="F31" s="41" t="s">
        <v>1419</v>
      </c>
      <c r="G31" s="41" t="s">
        <v>317</v>
      </c>
      <c r="H31" s="109" t="s">
        <v>1347</v>
      </c>
      <c r="I31" s="109" t="s">
        <v>1436</v>
      </c>
      <c r="J31" s="41" t="s">
        <v>1013</v>
      </c>
      <c r="K31" s="54" t="s">
        <v>97</v>
      </c>
      <c r="L31" s="54" t="s">
        <v>124</v>
      </c>
      <c r="M31" s="54" t="s">
        <v>99</v>
      </c>
      <c r="N31" s="54">
        <v>4</v>
      </c>
      <c r="O31" s="54" t="s">
        <v>100</v>
      </c>
      <c r="P31" s="54">
        <v>1461</v>
      </c>
      <c r="Q31" s="54" t="s">
        <v>101</v>
      </c>
      <c r="R31" s="54" t="s">
        <v>102</v>
      </c>
      <c r="S31" s="54" t="s">
        <v>125</v>
      </c>
      <c r="T31" s="54" t="s">
        <v>707</v>
      </c>
      <c r="U31" s="54" t="s">
        <v>127</v>
      </c>
      <c r="V31" s="53">
        <v>57</v>
      </c>
      <c r="W31" s="54">
        <v>34</v>
      </c>
      <c r="X31" s="54">
        <v>2E-3</v>
      </c>
      <c r="Y31" s="54">
        <v>83</v>
      </c>
      <c r="Z31" s="54">
        <v>105</v>
      </c>
      <c r="AA31" s="54">
        <v>2E-3</v>
      </c>
      <c r="AB31" s="99"/>
      <c r="AC31" s="99"/>
      <c r="AD31" s="49"/>
      <c r="AE31" s="99"/>
      <c r="AF31" s="99"/>
      <c r="AG31" s="49"/>
      <c r="AH31" s="54" t="s">
        <v>124</v>
      </c>
      <c r="AI31" s="52">
        <v>49.7</v>
      </c>
      <c r="AJ31" s="54" t="s">
        <v>128</v>
      </c>
      <c r="AK31" s="54" t="s">
        <v>108</v>
      </c>
      <c r="AL31" s="54">
        <f t="shared" si="7"/>
        <v>1461</v>
      </c>
      <c r="AM31" s="54" t="s">
        <v>707</v>
      </c>
      <c r="AN31" s="54">
        <v>4</v>
      </c>
      <c r="AO31" s="44" t="s">
        <v>952</v>
      </c>
    </row>
    <row r="32" spans="1:41" s="103" customFormat="1" x14ac:dyDescent="0.3">
      <c r="A32" s="104" t="s">
        <v>1339</v>
      </c>
      <c r="B32" s="44" t="s">
        <v>1406</v>
      </c>
      <c r="C32" s="44" t="s">
        <v>1344</v>
      </c>
      <c r="D32" s="47">
        <v>9</v>
      </c>
      <c r="E32" s="47" t="s">
        <v>96</v>
      </c>
      <c r="F32" s="41" t="s">
        <v>1419</v>
      </c>
      <c r="G32" s="41" t="s">
        <v>317</v>
      </c>
      <c r="H32" s="109" t="s">
        <v>1347</v>
      </c>
      <c r="I32" s="109" t="s">
        <v>1437</v>
      </c>
      <c r="J32" s="41" t="s">
        <v>1013</v>
      </c>
      <c r="K32" s="54" t="s">
        <v>97</v>
      </c>
      <c r="L32" s="54" t="s">
        <v>124</v>
      </c>
      <c r="M32" s="54" t="s">
        <v>99</v>
      </c>
      <c r="N32" s="54">
        <v>4</v>
      </c>
      <c r="O32" s="54" t="s">
        <v>100</v>
      </c>
      <c r="P32" s="54">
        <v>1461</v>
      </c>
      <c r="Q32" s="54" t="s">
        <v>101</v>
      </c>
      <c r="R32" s="54" t="s">
        <v>102</v>
      </c>
      <c r="S32" s="54" t="s">
        <v>125</v>
      </c>
      <c r="T32" s="54" t="s">
        <v>707</v>
      </c>
      <c r="U32" s="54" t="s">
        <v>127</v>
      </c>
      <c r="V32" s="53">
        <v>57</v>
      </c>
      <c r="W32" s="54">
        <v>34</v>
      </c>
      <c r="X32" s="54">
        <v>2E-3</v>
      </c>
      <c r="Y32" s="54">
        <v>83</v>
      </c>
      <c r="Z32" s="54">
        <v>105</v>
      </c>
      <c r="AA32" s="54">
        <v>2E-3</v>
      </c>
      <c r="AB32" s="99"/>
      <c r="AC32" s="99"/>
      <c r="AD32" s="49"/>
      <c r="AE32" s="99"/>
      <c r="AF32" s="99"/>
      <c r="AG32" s="49"/>
      <c r="AH32" s="54" t="s">
        <v>124</v>
      </c>
      <c r="AI32" s="52">
        <v>49.7</v>
      </c>
      <c r="AJ32" s="54" t="s">
        <v>128</v>
      </c>
      <c r="AK32" s="54" t="s">
        <v>108</v>
      </c>
      <c r="AL32" s="54">
        <f t="shared" ref="AL32:AL33" si="8">P32</f>
        <v>1461</v>
      </c>
      <c r="AM32" s="54" t="s">
        <v>707</v>
      </c>
      <c r="AN32" s="54">
        <v>4</v>
      </c>
      <c r="AO32" s="44" t="s">
        <v>952</v>
      </c>
    </row>
    <row r="33" spans="1:41" s="103" customFormat="1" x14ac:dyDescent="0.3">
      <c r="A33" s="104" t="s">
        <v>1339</v>
      </c>
      <c r="B33" s="44" t="s">
        <v>1406</v>
      </c>
      <c r="C33" s="44" t="s">
        <v>1344</v>
      </c>
      <c r="D33" s="47">
        <v>9</v>
      </c>
      <c r="E33" s="47" t="s">
        <v>96</v>
      </c>
      <c r="F33" s="41" t="s">
        <v>1419</v>
      </c>
      <c r="G33" s="41" t="s">
        <v>317</v>
      </c>
      <c r="H33" s="109" t="s">
        <v>1347</v>
      </c>
      <c r="I33" s="109" t="s">
        <v>1438</v>
      </c>
      <c r="J33" s="41" t="s">
        <v>1013</v>
      </c>
      <c r="K33" s="54" t="s">
        <v>97</v>
      </c>
      <c r="L33" s="54" t="s">
        <v>124</v>
      </c>
      <c r="M33" s="54" t="s">
        <v>99</v>
      </c>
      <c r="N33" s="54">
        <v>4</v>
      </c>
      <c r="O33" s="54" t="s">
        <v>100</v>
      </c>
      <c r="P33" s="54">
        <v>1461</v>
      </c>
      <c r="Q33" s="54" t="s">
        <v>101</v>
      </c>
      <c r="R33" s="54" t="s">
        <v>102</v>
      </c>
      <c r="S33" s="54" t="s">
        <v>125</v>
      </c>
      <c r="T33" s="54" t="s">
        <v>707</v>
      </c>
      <c r="U33" s="54" t="s">
        <v>127</v>
      </c>
      <c r="V33" s="53">
        <v>57</v>
      </c>
      <c r="W33" s="54">
        <v>34</v>
      </c>
      <c r="X33" s="54">
        <v>2E-3</v>
      </c>
      <c r="Y33" s="54">
        <v>83</v>
      </c>
      <c r="Z33" s="54">
        <v>105</v>
      </c>
      <c r="AA33" s="54">
        <v>2E-3</v>
      </c>
      <c r="AB33" s="99"/>
      <c r="AC33" s="99"/>
      <c r="AD33" s="49"/>
      <c r="AE33" s="99"/>
      <c r="AF33" s="99"/>
      <c r="AG33" s="49"/>
      <c r="AH33" s="54" t="s">
        <v>124</v>
      </c>
      <c r="AI33" s="52">
        <v>49.7</v>
      </c>
      <c r="AJ33" s="54" t="s">
        <v>128</v>
      </c>
      <c r="AK33" s="54" t="s">
        <v>108</v>
      </c>
      <c r="AL33" s="54">
        <f t="shared" si="8"/>
        <v>1461</v>
      </c>
      <c r="AM33" s="54" t="s">
        <v>707</v>
      </c>
      <c r="AN33" s="54">
        <v>4</v>
      </c>
      <c r="AO33" s="44" t="s">
        <v>952</v>
      </c>
    </row>
    <row r="34" spans="1:41" s="103" customFormat="1" x14ac:dyDescent="0.3">
      <c r="A34" s="104" t="s">
        <v>1339</v>
      </c>
      <c r="B34" s="44" t="s">
        <v>1406</v>
      </c>
      <c r="C34" s="44" t="s">
        <v>1344</v>
      </c>
      <c r="D34" s="47">
        <v>9</v>
      </c>
      <c r="E34" s="47" t="s">
        <v>96</v>
      </c>
      <c r="F34" s="41" t="s">
        <v>1419</v>
      </c>
      <c r="G34" s="41" t="s">
        <v>317</v>
      </c>
      <c r="H34" s="109" t="s">
        <v>1347</v>
      </c>
      <c r="I34" s="109" t="s">
        <v>1439</v>
      </c>
      <c r="J34" s="41" t="s">
        <v>1013</v>
      </c>
      <c r="K34" s="54" t="s">
        <v>97</v>
      </c>
      <c r="L34" s="54" t="s">
        <v>124</v>
      </c>
      <c r="M34" s="54" t="s">
        <v>99</v>
      </c>
      <c r="N34" s="54">
        <v>4</v>
      </c>
      <c r="O34" s="54" t="s">
        <v>100</v>
      </c>
      <c r="P34" s="54">
        <v>1461</v>
      </c>
      <c r="Q34" s="54" t="s">
        <v>101</v>
      </c>
      <c r="R34" s="54" t="s">
        <v>102</v>
      </c>
      <c r="S34" s="54" t="s">
        <v>125</v>
      </c>
      <c r="T34" s="54" t="s">
        <v>707</v>
      </c>
      <c r="U34" s="54" t="s">
        <v>127</v>
      </c>
      <c r="V34" s="53">
        <v>57</v>
      </c>
      <c r="W34" s="54">
        <v>34</v>
      </c>
      <c r="X34" s="54">
        <v>2E-3</v>
      </c>
      <c r="Y34" s="54">
        <v>83</v>
      </c>
      <c r="Z34" s="54">
        <v>105</v>
      </c>
      <c r="AA34" s="54">
        <v>2E-3</v>
      </c>
      <c r="AB34" s="99"/>
      <c r="AC34" s="99"/>
      <c r="AD34" s="49"/>
      <c r="AE34" s="99"/>
      <c r="AF34" s="99"/>
      <c r="AG34" s="49"/>
      <c r="AH34" s="54" t="s">
        <v>124</v>
      </c>
      <c r="AI34" s="52">
        <v>49.7</v>
      </c>
      <c r="AJ34" s="54" t="s">
        <v>128</v>
      </c>
      <c r="AK34" s="54" t="s">
        <v>108</v>
      </c>
      <c r="AL34" s="54">
        <f t="shared" si="1"/>
        <v>1461</v>
      </c>
      <c r="AM34" s="54" t="s">
        <v>707</v>
      </c>
      <c r="AN34" s="54">
        <v>4</v>
      </c>
      <c r="AO34" s="44" t="s">
        <v>952</v>
      </c>
    </row>
    <row r="41" spans="1:41" x14ac:dyDescent="0.3">
      <c r="E41" s="93"/>
    </row>
    <row r="42" spans="1:41" x14ac:dyDescent="0.3">
      <c r="E42" s="90"/>
    </row>
    <row r="43" spans="1:41" x14ac:dyDescent="0.3">
      <c r="E43" s="90"/>
    </row>
    <row r="44" spans="1:41" x14ac:dyDescent="0.3">
      <c r="E44" s="93"/>
    </row>
  </sheetData>
  <autoFilter ref="A12:A16" xr:uid="{00000000-0009-0000-0000-00000B000000}"/>
  <mergeCells count="17">
    <mergeCell ref="A8:A11"/>
    <mergeCell ref="B8:B11"/>
    <mergeCell ref="C8:C11"/>
    <mergeCell ref="D8:D11"/>
    <mergeCell ref="E8:E11"/>
    <mergeCell ref="F2:J3"/>
    <mergeCell ref="B7:J7"/>
    <mergeCell ref="K7:U7"/>
    <mergeCell ref="V7:AG7"/>
    <mergeCell ref="AH7:AN7"/>
    <mergeCell ref="AB8:AG8"/>
    <mergeCell ref="F8:F11"/>
    <mergeCell ref="G8:G11"/>
    <mergeCell ref="H8:H11"/>
    <mergeCell ref="I8:I11"/>
    <mergeCell ref="J8:J11"/>
    <mergeCell ref="V8:AA8"/>
  </mergeCells>
  <pageMargins left="0.22" right="0.2" top="0.85" bottom="0.74803149606299213" header="0.31496062992125984" footer="0.31496062992125984"/>
  <pageSetup paperSize="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5">
    <pageSetUpPr fitToPage="1"/>
  </sheetPr>
  <dimension ref="A1:AN25"/>
  <sheetViews>
    <sheetView showGridLines="0" zoomScaleNormal="100" workbookViewId="0"/>
  </sheetViews>
  <sheetFormatPr baseColWidth="10" defaultColWidth="11.44140625" defaultRowHeight="14.4" x14ac:dyDescent="0.3"/>
  <cols>
    <col min="1" max="1" width="33.44140625" bestFit="1" customWidth="1"/>
    <col min="2" max="2" width="18.6640625" customWidth="1"/>
    <col min="3" max="3" width="5.33203125" style="1" customWidth="1"/>
    <col min="4" max="4" width="8.44140625" customWidth="1"/>
    <col min="5" max="5" width="29.109375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3" t="s">
        <v>6</v>
      </c>
      <c r="M8" s="2" t="s">
        <v>7</v>
      </c>
      <c r="N8" s="3" t="s">
        <v>8</v>
      </c>
      <c r="O8" s="2" t="s">
        <v>9</v>
      </c>
      <c r="P8" s="3" t="s">
        <v>10</v>
      </c>
      <c r="Q8" s="2" t="s">
        <v>11</v>
      </c>
      <c r="R8" s="3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5" t="s">
        <v>17</v>
      </c>
      <c r="AH8" s="5" t="s">
        <v>18</v>
      </c>
      <c r="AI8" s="5" t="s">
        <v>17</v>
      </c>
      <c r="AJ8" s="5" t="s">
        <v>19</v>
      </c>
      <c r="AK8" s="5" t="s">
        <v>20</v>
      </c>
      <c r="AL8" s="5" t="s">
        <v>21</v>
      </c>
      <c r="AM8" s="5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4" t="s">
        <v>25</v>
      </c>
      <c r="M9" s="7" t="s">
        <v>26</v>
      </c>
      <c r="N9" s="4" t="s">
        <v>27</v>
      </c>
      <c r="O9" s="7" t="s">
        <v>28</v>
      </c>
      <c r="P9" s="4" t="s">
        <v>29</v>
      </c>
      <c r="Q9" s="7" t="s">
        <v>30</v>
      </c>
      <c r="R9" s="4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6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5" t="s">
        <v>35</v>
      </c>
      <c r="AH9" s="5" t="s">
        <v>36</v>
      </c>
      <c r="AI9" s="5" t="s">
        <v>37</v>
      </c>
      <c r="AJ9" s="5" t="s">
        <v>38</v>
      </c>
      <c r="AK9" s="5" t="s">
        <v>28</v>
      </c>
      <c r="AL9" s="5" t="s">
        <v>39</v>
      </c>
      <c r="AM9" s="5" t="s">
        <v>79</v>
      </c>
      <c r="AN9" s="5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9" t="s">
        <v>45</v>
      </c>
      <c r="M10" s="8"/>
      <c r="N10" s="9" t="s">
        <v>46</v>
      </c>
      <c r="O10" s="8" t="s">
        <v>47</v>
      </c>
      <c r="P10" s="9" t="s">
        <v>48</v>
      </c>
      <c r="Q10" s="8"/>
      <c r="R10" s="9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5" t="s">
        <v>51</v>
      </c>
      <c r="AH10" s="5" t="s">
        <v>81</v>
      </c>
      <c r="AI10" s="5" t="s">
        <v>24</v>
      </c>
      <c r="AJ10" s="10"/>
      <c r="AK10" s="5" t="s">
        <v>47</v>
      </c>
      <c r="AL10" s="5" t="s">
        <v>52</v>
      </c>
      <c r="AM10" s="5" t="s">
        <v>80</v>
      </c>
      <c r="AN10" s="5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274</v>
      </c>
      <c r="B13" s="48" t="s">
        <v>95</v>
      </c>
      <c r="C13" s="48">
        <v>2</v>
      </c>
      <c r="D13" s="48" t="s">
        <v>96</v>
      </c>
      <c r="E13" s="50" t="s">
        <v>290</v>
      </c>
      <c r="F13" s="50" t="s">
        <v>171</v>
      </c>
      <c r="G13" s="50" t="s">
        <v>173</v>
      </c>
      <c r="H13" s="50" t="s">
        <v>174</v>
      </c>
      <c r="I13" s="100" t="s">
        <v>270</v>
      </c>
      <c r="J13" s="47" t="s">
        <v>97</v>
      </c>
      <c r="K13" s="47" t="s">
        <v>98</v>
      </c>
      <c r="L13" s="47" t="s">
        <v>99</v>
      </c>
      <c r="M13" s="47">
        <v>4</v>
      </c>
      <c r="N13" s="47" t="s">
        <v>100</v>
      </c>
      <c r="O13" s="47">
        <v>1197</v>
      </c>
      <c r="P13" s="47" t="s">
        <v>101</v>
      </c>
      <c r="Q13" s="49" t="s">
        <v>102</v>
      </c>
      <c r="R13" s="47" t="s">
        <v>103</v>
      </c>
      <c r="S13" s="47" t="s">
        <v>104</v>
      </c>
      <c r="T13" s="49" t="s">
        <v>105</v>
      </c>
      <c r="U13" s="51">
        <v>102</v>
      </c>
      <c r="V13" s="51">
        <v>749</v>
      </c>
      <c r="W13" s="49" t="s">
        <v>106</v>
      </c>
      <c r="X13" s="51">
        <v>121</v>
      </c>
      <c r="Y13" s="51">
        <v>152</v>
      </c>
      <c r="Z13" s="49" t="s">
        <v>106</v>
      </c>
      <c r="AA13" s="51">
        <v>91</v>
      </c>
      <c r="AB13" s="51">
        <v>359</v>
      </c>
      <c r="AC13" s="49" t="s">
        <v>106</v>
      </c>
      <c r="AD13" s="51">
        <v>142</v>
      </c>
      <c r="AE13" s="51">
        <v>149</v>
      </c>
      <c r="AF13" s="49" t="s">
        <v>106</v>
      </c>
      <c r="AG13" s="49" t="s">
        <v>98</v>
      </c>
      <c r="AH13" s="46">
        <f>87/(1.165+0.025)</f>
        <v>73.109243697479002</v>
      </c>
      <c r="AI13" s="44" t="s">
        <v>107</v>
      </c>
      <c r="AJ13" s="44" t="s">
        <v>108</v>
      </c>
      <c r="AK13" s="45">
        <f t="shared" ref="AK13" si="0">O13</f>
        <v>1197</v>
      </c>
      <c r="AL13" s="44" t="s">
        <v>109</v>
      </c>
      <c r="AM13" s="44">
        <v>1</v>
      </c>
      <c r="AN13" s="41" t="s">
        <v>110</v>
      </c>
    </row>
    <row r="14" spans="1:40" s="43" customFormat="1" x14ac:dyDescent="0.3">
      <c r="A14" s="42" t="s">
        <v>275</v>
      </c>
      <c r="B14" s="48" t="s">
        <v>95</v>
      </c>
      <c r="C14" s="48">
        <v>2</v>
      </c>
      <c r="D14" s="48" t="s">
        <v>96</v>
      </c>
      <c r="E14" s="50" t="s">
        <v>290</v>
      </c>
      <c r="F14" s="50" t="s">
        <v>172</v>
      </c>
      <c r="G14" s="50" t="s">
        <v>173</v>
      </c>
      <c r="H14" s="50" t="s">
        <v>174</v>
      </c>
      <c r="I14" s="100" t="s">
        <v>270</v>
      </c>
      <c r="J14" s="47" t="s">
        <v>97</v>
      </c>
      <c r="K14" s="47" t="s">
        <v>98</v>
      </c>
      <c r="L14" s="47" t="s">
        <v>99</v>
      </c>
      <c r="M14" s="47">
        <v>4</v>
      </c>
      <c r="N14" s="47" t="s">
        <v>100</v>
      </c>
      <c r="O14" s="47">
        <v>1197</v>
      </c>
      <c r="P14" s="47" t="s">
        <v>101</v>
      </c>
      <c r="Q14" s="49" t="s">
        <v>102</v>
      </c>
      <c r="R14" s="47" t="s">
        <v>103</v>
      </c>
      <c r="S14" s="47" t="s">
        <v>104</v>
      </c>
      <c r="T14" s="49" t="s">
        <v>105</v>
      </c>
      <c r="U14" s="51">
        <v>102</v>
      </c>
      <c r="V14" s="51">
        <v>749</v>
      </c>
      <c r="W14" s="49" t="s">
        <v>106</v>
      </c>
      <c r="X14" s="51">
        <v>121</v>
      </c>
      <c r="Y14" s="51">
        <v>152</v>
      </c>
      <c r="Z14" s="49" t="s">
        <v>106</v>
      </c>
      <c r="AA14" s="51">
        <v>91</v>
      </c>
      <c r="AB14" s="51">
        <v>359</v>
      </c>
      <c r="AC14" s="49" t="s">
        <v>106</v>
      </c>
      <c r="AD14" s="51">
        <v>142</v>
      </c>
      <c r="AE14" s="51">
        <v>149</v>
      </c>
      <c r="AF14" s="49" t="s">
        <v>106</v>
      </c>
      <c r="AG14" s="49" t="s">
        <v>98</v>
      </c>
      <c r="AH14" s="46">
        <f>87/(1.243+0.025)</f>
        <v>68.611987381703472</v>
      </c>
      <c r="AI14" s="44" t="s">
        <v>107</v>
      </c>
      <c r="AJ14" s="44" t="s">
        <v>108</v>
      </c>
      <c r="AK14" s="45">
        <f t="shared" ref="AK14" si="1">O14</f>
        <v>1197</v>
      </c>
      <c r="AL14" s="44" t="s">
        <v>109</v>
      </c>
      <c r="AM14" s="44">
        <v>1</v>
      </c>
      <c r="AN14" s="41" t="s">
        <v>110</v>
      </c>
    </row>
    <row r="15" spans="1:40" s="43" customFormat="1" x14ac:dyDescent="0.3">
      <c r="A15" s="42" t="s">
        <v>276</v>
      </c>
      <c r="B15" s="48" t="s">
        <v>111</v>
      </c>
      <c r="C15" s="48">
        <v>2</v>
      </c>
      <c r="D15" s="48" t="s">
        <v>96</v>
      </c>
      <c r="E15" s="50" t="s">
        <v>291</v>
      </c>
      <c r="F15" s="50" t="s">
        <v>114</v>
      </c>
      <c r="G15" s="50" t="s">
        <v>115</v>
      </c>
      <c r="H15" s="50" t="s">
        <v>116</v>
      </c>
      <c r="I15" s="50" t="s">
        <v>271</v>
      </c>
      <c r="J15" s="47" t="s">
        <v>97</v>
      </c>
      <c r="K15" s="47" t="s">
        <v>98</v>
      </c>
      <c r="L15" s="47" t="s">
        <v>99</v>
      </c>
      <c r="M15" s="47">
        <v>4</v>
      </c>
      <c r="N15" s="47" t="s">
        <v>100</v>
      </c>
      <c r="O15" s="47">
        <v>1197</v>
      </c>
      <c r="P15" s="47" t="s">
        <v>101</v>
      </c>
      <c r="Q15" s="49" t="s">
        <v>102</v>
      </c>
      <c r="R15" s="47" t="s">
        <v>103</v>
      </c>
      <c r="S15" s="47" t="s">
        <v>104</v>
      </c>
      <c r="T15" s="49" t="s">
        <v>105</v>
      </c>
      <c r="U15" s="51">
        <v>150</v>
      </c>
      <c r="V15" s="51">
        <v>487</v>
      </c>
      <c r="W15" s="49" t="s">
        <v>106</v>
      </c>
      <c r="X15" s="51">
        <v>214</v>
      </c>
      <c r="Y15" s="51">
        <v>216</v>
      </c>
      <c r="Z15" s="49" t="s">
        <v>106</v>
      </c>
      <c r="AA15" s="51">
        <v>139</v>
      </c>
      <c r="AB15" s="51">
        <v>464</v>
      </c>
      <c r="AC15" s="49" t="s">
        <v>106</v>
      </c>
      <c r="AD15" s="51">
        <v>229</v>
      </c>
      <c r="AE15" s="51">
        <v>144</v>
      </c>
      <c r="AF15" s="49" t="s">
        <v>106</v>
      </c>
      <c r="AG15" s="49" t="s">
        <v>98</v>
      </c>
      <c r="AH15" s="46">
        <f>85/(1.503+0.025)</f>
        <v>55.628272251308907</v>
      </c>
      <c r="AI15" s="44" t="s">
        <v>107</v>
      </c>
      <c r="AJ15" s="44" t="s">
        <v>108</v>
      </c>
      <c r="AK15" s="45">
        <f t="shared" ref="AK15:AK16" si="2">O15</f>
        <v>1197</v>
      </c>
      <c r="AL15" s="44" t="s">
        <v>109</v>
      </c>
      <c r="AM15" s="44">
        <v>2</v>
      </c>
      <c r="AN15" s="41" t="s">
        <v>110</v>
      </c>
    </row>
    <row r="16" spans="1:40" s="43" customFormat="1" x14ac:dyDescent="0.3">
      <c r="A16" s="42" t="s">
        <v>277</v>
      </c>
      <c r="B16" s="48" t="s">
        <v>111</v>
      </c>
      <c r="C16" s="48">
        <v>2</v>
      </c>
      <c r="D16" s="48" t="s">
        <v>96</v>
      </c>
      <c r="E16" s="50" t="s">
        <v>291</v>
      </c>
      <c r="F16" s="50" t="s">
        <v>114</v>
      </c>
      <c r="G16" s="50" t="s">
        <v>115</v>
      </c>
      <c r="H16" s="50" t="s">
        <v>117</v>
      </c>
      <c r="I16" s="50" t="s">
        <v>271</v>
      </c>
      <c r="J16" s="47" t="s">
        <v>97</v>
      </c>
      <c r="K16" s="47" t="s">
        <v>98</v>
      </c>
      <c r="L16" s="47" t="s">
        <v>99</v>
      </c>
      <c r="M16" s="47">
        <v>4</v>
      </c>
      <c r="N16" s="47" t="s">
        <v>100</v>
      </c>
      <c r="O16" s="47">
        <v>1197</v>
      </c>
      <c r="P16" s="47" t="s">
        <v>101</v>
      </c>
      <c r="Q16" s="49" t="s">
        <v>102</v>
      </c>
      <c r="R16" s="47" t="s">
        <v>103</v>
      </c>
      <c r="S16" s="47" t="s">
        <v>104</v>
      </c>
      <c r="T16" s="49" t="s">
        <v>105</v>
      </c>
      <c r="U16" s="51">
        <v>150</v>
      </c>
      <c r="V16" s="51">
        <v>487</v>
      </c>
      <c r="W16" s="49" t="s">
        <v>106</v>
      </c>
      <c r="X16" s="51">
        <v>214</v>
      </c>
      <c r="Y16" s="51">
        <v>216</v>
      </c>
      <c r="Z16" s="49" t="s">
        <v>106</v>
      </c>
      <c r="AA16" s="51">
        <v>139</v>
      </c>
      <c r="AB16" s="51">
        <v>464</v>
      </c>
      <c r="AC16" s="49" t="s">
        <v>106</v>
      </c>
      <c r="AD16" s="51">
        <v>229</v>
      </c>
      <c r="AE16" s="51">
        <v>144</v>
      </c>
      <c r="AF16" s="49" t="s">
        <v>106</v>
      </c>
      <c r="AG16" s="49" t="s">
        <v>98</v>
      </c>
      <c r="AH16" s="46">
        <f>97/(1.505+0.025)</f>
        <v>63.398692810457526</v>
      </c>
      <c r="AI16" s="44" t="s">
        <v>107</v>
      </c>
      <c r="AJ16" s="44" t="s">
        <v>108</v>
      </c>
      <c r="AK16" s="45">
        <f t="shared" si="2"/>
        <v>1197</v>
      </c>
      <c r="AL16" s="44" t="s">
        <v>109</v>
      </c>
      <c r="AM16" s="44">
        <v>2</v>
      </c>
      <c r="AN16" s="41" t="s">
        <v>110</v>
      </c>
    </row>
    <row r="17" spans="1:40" s="43" customFormat="1" x14ac:dyDescent="0.3">
      <c r="A17" s="42" t="s">
        <v>277</v>
      </c>
      <c r="B17" s="48" t="s">
        <v>111</v>
      </c>
      <c r="C17" s="48">
        <v>2</v>
      </c>
      <c r="D17" s="48" t="s">
        <v>96</v>
      </c>
      <c r="E17" s="50" t="s">
        <v>291</v>
      </c>
      <c r="F17" s="48" t="s">
        <v>114</v>
      </c>
      <c r="G17" s="48" t="s">
        <v>115</v>
      </c>
      <c r="H17" s="48" t="s">
        <v>118</v>
      </c>
      <c r="I17" s="50" t="s">
        <v>271</v>
      </c>
      <c r="J17" s="47" t="s">
        <v>97</v>
      </c>
      <c r="K17" s="47" t="s">
        <v>98</v>
      </c>
      <c r="L17" s="47" t="s">
        <v>99</v>
      </c>
      <c r="M17" s="47">
        <v>4</v>
      </c>
      <c r="N17" s="47" t="s">
        <v>100</v>
      </c>
      <c r="O17" s="47">
        <v>1197</v>
      </c>
      <c r="P17" s="47" t="s">
        <v>101</v>
      </c>
      <c r="Q17" s="49" t="s">
        <v>102</v>
      </c>
      <c r="R17" s="47" t="s">
        <v>103</v>
      </c>
      <c r="S17" s="47" t="s">
        <v>104</v>
      </c>
      <c r="T17" s="49" t="s">
        <v>105</v>
      </c>
      <c r="U17" s="51">
        <v>150</v>
      </c>
      <c r="V17" s="51">
        <v>487</v>
      </c>
      <c r="W17" s="49" t="s">
        <v>106</v>
      </c>
      <c r="X17" s="51">
        <v>214</v>
      </c>
      <c r="Y17" s="51">
        <v>216</v>
      </c>
      <c r="Z17" s="49" t="s">
        <v>106</v>
      </c>
      <c r="AA17" s="51">
        <v>139</v>
      </c>
      <c r="AB17" s="51">
        <v>464</v>
      </c>
      <c r="AC17" s="49" t="s">
        <v>106</v>
      </c>
      <c r="AD17" s="51">
        <v>229</v>
      </c>
      <c r="AE17" s="51">
        <v>144</v>
      </c>
      <c r="AF17" s="49" t="s">
        <v>106</v>
      </c>
      <c r="AG17" s="49" t="s">
        <v>98</v>
      </c>
      <c r="AH17" s="46">
        <f>97/(1.505+0.025)</f>
        <v>63.398692810457526</v>
      </c>
      <c r="AI17" s="44" t="s">
        <v>107</v>
      </c>
      <c r="AJ17" s="44" t="s">
        <v>108</v>
      </c>
      <c r="AK17" s="45">
        <f t="shared" ref="AK17" si="3">O17</f>
        <v>1197</v>
      </c>
      <c r="AL17" s="44" t="s">
        <v>109</v>
      </c>
      <c r="AM17" s="44">
        <v>2</v>
      </c>
      <c r="AN17" s="41" t="s">
        <v>110</v>
      </c>
    </row>
    <row r="18" spans="1:40" s="43" customFormat="1" x14ac:dyDescent="0.3">
      <c r="A18" s="42" t="s">
        <v>278</v>
      </c>
      <c r="B18" s="48" t="s">
        <v>112</v>
      </c>
      <c r="C18" s="48">
        <v>2</v>
      </c>
      <c r="D18" s="48" t="s">
        <v>96</v>
      </c>
      <c r="E18" s="50" t="s">
        <v>273</v>
      </c>
      <c r="F18" s="101" t="s">
        <v>114</v>
      </c>
      <c r="G18" s="101" t="s">
        <v>119</v>
      </c>
      <c r="H18" s="101" t="s">
        <v>116</v>
      </c>
      <c r="I18" s="50" t="s">
        <v>271</v>
      </c>
      <c r="J18" s="47" t="s">
        <v>97</v>
      </c>
      <c r="K18" s="47" t="s">
        <v>98</v>
      </c>
      <c r="L18" s="47" t="s">
        <v>99</v>
      </c>
      <c r="M18" s="47">
        <v>4</v>
      </c>
      <c r="N18" s="47" t="s">
        <v>100</v>
      </c>
      <c r="O18" s="47">
        <v>1197</v>
      </c>
      <c r="P18" s="47" t="s">
        <v>101</v>
      </c>
      <c r="Q18" s="49" t="s">
        <v>102</v>
      </c>
      <c r="R18" s="47" t="s">
        <v>103</v>
      </c>
      <c r="S18" s="47" t="s">
        <v>104</v>
      </c>
      <c r="T18" s="49" t="s">
        <v>105</v>
      </c>
      <c r="U18" s="51">
        <v>111</v>
      </c>
      <c r="V18" s="51">
        <v>21</v>
      </c>
      <c r="W18" s="49" t="s">
        <v>106</v>
      </c>
      <c r="X18" s="51">
        <v>141</v>
      </c>
      <c r="Y18" s="51">
        <v>1</v>
      </c>
      <c r="Z18" s="49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49" t="s">
        <v>98</v>
      </c>
      <c r="AH18" s="46">
        <f>85/(1.57+0.025)</f>
        <v>53.291536050156743</v>
      </c>
      <c r="AI18" s="44" t="s">
        <v>107</v>
      </c>
      <c r="AJ18" s="44" t="s">
        <v>108</v>
      </c>
      <c r="AK18" s="45">
        <f t="shared" ref="AK18" si="4">O18</f>
        <v>1197</v>
      </c>
      <c r="AL18" s="44" t="s">
        <v>109</v>
      </c>
      <c r="AM18" s="44">
        <v>3</v>
      </c>
      <c r="AN18" s="41" t="s">
        <v>110</v>
      </c>
    </row>
    <row r="19" spans="1:40" s="43" customFormat="1" x14ac:dyDescent="0.3">
      <c r="A19" s="42" t="s">
        <v>278</v>
      </c>
      <c r="B19" s="48" t="s">
        <v>112</v>
      </c>
      <c r="C19" s="48">
        <v>2</v>
      </c>
      <c r="D19" s="48" t="s">
        <v>96</v>
      </c>
      <c r="E19" s="50" t="s">
        <v>273</v>
      </c>
      <c r="F19" s="101" t="s">
        <v>114</v>
      </c>
      <c r="G19" s="101" t="s">
        <v>119</v>
      </c>
      <c r="H19" s="101" t="s">
        <v>120</v>
      </c>
      <c r="I19" s="50" t="s">
        <v>271</v>
      </c>
      <c r="J19" s="47" t="s">
        <v>97</v>
      </c>
      <c r="K19" s="47" t="s">
        <v>98</v>
      </c>
      <c r="L19" s="47" t="s">
        <v>99</v>
      </c>
      <c r="M19" s="47">
        <v>4</v>
      </c>
      <c r="N19" s="47" t="s">
        <v>100</v>
      </c>
      <c r="O19" s="47">
        <v>1197</v>
      </c>
      <c r="P19" s="47" t="s">
        <v>101</v>
      </c>
      <c r="Q19" s="49" t="s">
        <v>102</v>
      </c>
      <c r="R19" s="47" t="s">
        <v>103</v>
      </c>
      <c r="S19" s="47" t="s">
        <v>104</v>
      </c>
      <c r="T19" s="49" t="s">
        <v>105</v>
      </c>
      <c r="U19" s="51">
        <v>111</v>
      </c>
      <c r="V19" s="51">
        <v>21</v>
      </c>
      <c r="W19" s="49" t="s">
        <v>106</v>
      </c>
      <c r="X19" s="51">
        <v>141</v>
      </c>
      <c r="Y19" s="51">
        <v>1</v>
      </c>
      <c r="Z19" s="49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49" t="s">
        <v>98</v>
      </c>
      <c r="AH19" s="46">
        <f>85/(1.57+0.025)</f>
        <v>53.291536050156743</v>
      </c>
      <c r="AI19" s="44" t="s">
        <v>107</v>
      </c>
      <c r="AJ19" s="44" t="s">
        <v>108</v>
      </c>
      <c r="AK19" s="45">
        <f t="shared" ref="AK19:AK23" si="5">O19</f>
        <v>1197</v>
      </c>
      <c r="AL19" s="44" t="s">
        <v>109</v>
      </c>
      <c r="AM19" s="44">
        <v>3</v>
      </c>
      <c r="AN19" s="41" t="s">
        <v>110</v>
      </c>
    </row>
    <row r="20" spans="1:40" x14ac:dyDescent="0.3">
      <c r="A20" s="42" t="s">
        <v>279</v>
      </c>
      <c r="B20" s="48" t="s">
        <v>112</v>
      </c>
      <c r="C20" s="48">
        <v>2</v>
      </c>
      <c r="D20" s="48" t="s">
        <v>96</v>
      </c>
      <c r="E20" s="50" t="s">
        <v>273</v>
      </c>
      <c r="F20" s="102" t="s">
        <v>114</v>
      </c>
      <c r="G20" s="102" t="s">
        <v>119</v>
      </c>
      <c r="H20" s="102" t="s">
        <v>117</v>
      </c>
      <c r="I20" s="50" t="s">
        <v>271</v>
      </c>
      <c r="J20" s="47" t="s">
        <v>97</v>
      </c>
      <c r="K20" s="47" t="s">
        <v>98</v>
      </c>
      <c r="L20" s="47" t="s">
        <v>99</v>
      </c>
      <c r="M20" s="47">
        <v>4</v>
      </c>
      <c r="N20" s="47" t="s">
        <v>100</v>
      </c>
      <c r="O20" s="47">
        <v>1197</v>
      </c>
      <c r="P20" s="47" t="s">
        <v>101</v>
      </c>
      <c r="Q20" s="49" t="s">
        <v>102</v>
      </c>
      <c r="R20" s="47" t="s">
        <v>103</v>
      </c>
      <c r="S20" s="47" t="s">
        <v>104</v>
      </c>
      <c r="T20" s="49" t="s">
        <v>105</v>
      </c>
      <c r="U20" s="51">
        <v>111</v>
      </c>
      <c r="V20" s="51">
        <v>21</v>
      </c>
      <c r="W20" s="49" t="s">
        <v>106</v>
      </c>
      <c r="X20" s="51">
        <v>141</v>
      </c>
      <c r="Y20" s="51">
        <v>1</v>
      </c>
      <c r="Z20" s="49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49" t="s">
        <v>98</v>
      </c>
      <c r="AH20" s="46">
        <f>97/(1.56+0.025)</f>
        <v>61.198738170347006</v>
      </c>
      <c r="AI20" s="44" t="s">
        <v>107</v>
      </c>
      <c r="AJ20" s="44" t="s">
        <v>108</v>
      </c>
      <c r="AK20" s="45">
        <f t="shared" si="5"/>
        <v>1197</v>
      </c>
      <c r="AL20" s="44" t="s">
        <v>109</v>
      </c>
      <c r="AM20" s="44">
        <v>3</v>
      </c>
      <c r="AN20" s="41" t="s">
        <v>110</v>
      </c>
    </row>
    <row r="21" spans="1:40" x14ac:dyDescent="0.3">
      <c r="A21" s="42" t="s">
        <v>279</v>
      </c>
      <c r="B21" s="48" t="s">
        <v>112</v>
      </c>
      <c r="C21" s="48">
        <v>2</v>
      </c>
      <c r="D21" s="48" t="s">
        <v>96</v>
      </c>
      <c r="E21" s="50" t="s">
        <v>273</v>
      </c>
      <c r="F21" s="102" t="s">
        <v>114</v>
      </c>
      <c r="G21" s="102" t="s">
        <v>119</v>
      </c>
      <c r="H21" s="102" t="s">
        <v>121</v>
      </c>
      <c r="I21" s="50" t="s">
        <v>271</v>
      </c>
      <c r="J21" s="47" t="s">
        <v>97</v>
      </c>
      <c r="K21" s="47" t="s">
        <v>98</v>
      </c>
      <c r="L21" s="47" t="s">
        <v>99</v>
      </c>
      <c r="M21" s="47">
        <v>4</v>
      </c>
      <c r="N21" s="47" t="s">
        <v>100</v>
      </c>
      <c r="O21" s="47">
        <v>1197</v>
      </c>
      <c r="P21" s="47" t="s">
        <v>101</v>
      </c>
      <c r="Q21" s="49" t="s">
        <v>102</v>
      </c>
      <c r="R21" s="47" t="s">
        <v>103</v>
      </c>
      <c r="S21" s="47" t="s">
        <v>104</v>
      </c>
      <c r="T21" s="49" t="s">
        <v>105</v>
      </c>
      <c r="U21" s="51">
        <v>111</v>
      </c>
      <c r="V21" s="51">
        <v>21</v>
      </c>
      <c r="W21" s="49" t="s">
        <v>106</v>
      </c>
      <c r="X21" s="51">
        <v>141</v>
      </c>
      <c r="Y21" s="51">
        <v>1</v>
      </c>
      <c r="Z21" s="49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49" t="s">
        <v>98</v>
      </c>
      <c r="AH21" s="46">
        <f t="shared" ref="AH21:AH23" si="6">97/(1.56+0.025)</f>
        <v>61.198738170347006</v>
      </c>
      <c r="AI21" s="44" t="s">
        <v>107</v>
      </c>
      <c r="AJ21" s="44" t="s">
        <v>108</v>
      </c>
      <c r="AK21" s="45">
        <f t="shared" si="5"/>
        <v>1197</v>
      </c>
      <c r="AL21" s="44" t="s">
        <v>109</v>
      </c>
      <c r="AM21" s="44">
        <v>3</v>
      </c>
      <c r="AN21" s="41" t="s">
        <v>110</v>
      </c>
    </row>
    <row r="22" spans="1:40" x14ac:dyDescent="0.3">
      <c r="A22" s="42" t="s">
        <v>279</v>
      </c>
      <c r="B22" s="48" t="s">
        <v>112</v>
      </c>
      <c r="C22" s="48">
        <v>2</v>
      </c>
      <c r="D22" s="48" t="s">
        <v>96</v>
      </c>
      <c r="E22" s="50" t="s">
        <v>273</v>
      </c>
      <c r="F22" s="102" t="s">
        <v>114</v>
      </c>
      <c r="G22" s="102" t="s">
        <v>119</v>
      </c>
      <c r="H22" s="102" t="s">
        <v>118</v>
      </c>
      <c r="I22" s="50" t="s">
        <v>271</v>
      </c>
      <c r="J22" s="47" t="s">
        <v>97</v>
      </c>
      <c r="K22" s="47" t="s">
        <v>98</v>
      </c>
      <c r="L22" s="47" t="s">
        <v>99</v>
      </c>
      <c r="M22" s="47">
        <v>4</v>
      </c>
      <c r="N22" s="47" t="s">
        <v>100</v>
      </c>
      <c r="O22" s="47">
        <v>1197</v>
      </c>
      <c r="P22" s="47" t="s">
        <v>101</v>
      </c>
      <c r="Q22" s="49" t="s">
        <v>102</v>
      </c>
      <c r="R22" s="47" t="s">
        <v>103</v>
      </c>
      <c r="S22" s="47" t="s">
        <v>104</v>
      </c>
      <c r="T22" s="49" t="s">
        <v>105</v>
      </c>
      <c r="U22" s="51">
        <v>111</v>
      </c>
      <c r="V22" s="51">
        <v>21</v>
      </c>
      <c r="W22" s="49" t="s">
        <v>106</v>
      </c>
      <c r="X22" s="51">
        <v>141</v>
      </c>
      <c r="Y22" s="51">
        <v>1</v>
      </c>
      <c r="Z22" s="49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49" t="s">
        <v>98</v>
      </c>
      <c r="AH22" s="46">
        <f t="shared" si="6"/>
        <v>61.198738170347006</v>
      </c>
      <c r="AI22" s="44" t="s">
        <v>107</v>
      </c>
      <c r="AJ22" s="44" t="s">
        <v>108</v>
      </c>
      <c r="AK22" s="45">
        <f t="shared" si="5"/>
        <v>1197</v>
      </c>
      <c r="AL22" s="44" t="s">
        <v>109</v>
      </c>
      <c r="AM22" s="44">
        <v>3</v>
      </c>
      <c r="AN22" s="41" t="s">
        <v>110</v>
      </c>
    </row>
    <row r="23" spans="1:40" x14ac:dyDescent="0.3">
      <c r="A23" s="42" t="s">
        <v>279</v>
      </c>
      <c r="B23" s="50" t="s">
        <v>112</v>
      </c>
      <c r="C23" s="48">
        <v>2</v>
      </c>
      <c r="D23" s="48" t="s">
        <v>96</v>
      </c>
      <c r="E23" s="50" t="s">
        <v>273</v>
      </c>
      <c r="F23" s="102" t="s">
        <v>114</v>
      </c>
      <c r="G23" s="102" t="s">
        <v>119</v>
      </c>
      <c r="H23" s="102" t="s">
        <v>122</v>
      </c>
      <c r="I23" s="50" t="s">
        <v>271</v>
      </c>
      <c r="J23" s="47" t="s">
        <v>97</v>
      </c>
      <c r="K23" s="47" t="s">
        <v>98</v>
      </c>
      <c r="L23" s="47" t="s">
        <v>99</v>
      </c>
      <c r="M23" s="47">
        <v>4</v>
      </c>
      <c r="N23" s="47" t="s">
        <v>100</v>
      </c>
      <c r="O23" s="47">
        <v>1197</v>
      </c>
      <c r="P23" s="47" t="s">
        <v>101</v>
      </c>
      <c r="Q23" s="49" t="s">
        <v>102</v>
      </c>
      <c r="R23" s="47" t="s">
        <v>103</v>
      </c>
      <c r="S23" s="47" t="s">
        <v>104</v>
      </c>
      <c r="T23" s="49" t="s">
        <v>105</v>
      </c>
      <c r="U23" s="51">
        <v>111</v>
      </c>
      <c r="V23" s="51">
        <v>21</v>
      </c>
      <c r="W23" s="49" t="s">
        <v>106</v>
      </c>
      <c r="X23" s="51">
        <v>141</v>
      </c>
      <c r="Y23" s="51">
        <v>1</v>
      </c>
      <c r="Z23" s="49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49" t="s">
        <v>98</v>
      </c>
      <c r="AH23" s="46">
        <f t="shared" si="6"/>
        <v>61.198738170347006</v>
      </c>
      <c r="AI23" s="44" t="s">
        <v>107</v>
      </c>
      <c r="AJ23" s="44" t="s">
        <v>108</v>
      </c>
      <c r="AK23" s="45">
        <f t="shared" si="5"/>
        <v>1197</v>
      </c>
      <c r="AL23" s="44" t="s">
        <v>109</v>
      </c>
      <c r="AM23" s="44">
        <v>3</v>
      </c>
      <c r="AN23" s="41" t="s">
        <v>110</v>
      </c>
    </row>
    <row r="24" spans="1:40" x14ac:dyDescent="0.3">
      <c r="A24" s="42" t="s">
        <v>455</v>
      </c>
      <c r="B24" s="50" t="s">
        <v>457</v>
      </c>
      <c r="C24" s="48">
        <v>2</v>
      </c>
      <c r="D24" s="48" t="s">
        <v>96</v>
      </c>
      <c r="E24" s="50" t="s">
        <v>459</v>
      </c>
      <c r="F24" s="102" t="s">
        <v>461</v>
      </c>
      <c r="G24" s="102" t="s">
        <v>462</v>
      </c>
      <c r="H24" s="102" t="s">
        <v>464</v>
      </c>
      <c r="I24" s="50" t="s">
        <v>252</v>
      </c>
      <c r="J24" s="47" t="s">
        <v>97</v>
      </c>
      <c r="K24" s="47" t="s">
        <v>98</v>
      </c>
      <c r="L24" s="47" t="s">
        <v>99</v>
      </c>
      <c r="M24" s="47">
        <v>4</v>
      </c>
      <c r="N24" s="47" t="s">
        <v>100</v>
      </c>
      <c r="O24" s="47">
        <v>1197</v>
      </c>
      <c r="P24" s="47" t="s">
        <v>101</v>
      </c>
      <c r="Q24" s="49" t="s">
        <v>102</v>
      </c>
      <c r="R24" s="47" t="s">
        <v>103</v>
      </c>
      <c r="S24" s="47" t="s">
        <v>104</v>
      </c>
      <c r="T24" s="49" t="s">
        <v>105</v>
      </c>
      <c r="U24" s="51">
        <v>18</v>
      </c>
      <c r="V24" s="51">
        <v>44</v>
      </c>
      <c r="W24" s="49" t="s">
        <v>106</v>
      </c>
      <c r="X24" s="51">
        <v>41</v>
      </c>
      <c r="Y24" s="51">
        <v>1</v>
      </c>
      <c r="Z24" s="49" t="s">
        <v>106</v>
      </c>
      <c r="AA24" s="51" t="s">
        <v>113</v>
      </c>
      <c r="AB24" s="51" t="s">
        <v>113</v>
      </c>
      <c r="AC24" s="49" t="s">
        <v>113</v>
      </c>
      <c r="AD24" s="51" t="s">
        <v>113</v>
      </c>
      <c r="AE24" s="51" t="s">
        <v>113</v>
      </c>
      <c r="AF24" s="49" t="s">
        <v>113</v>
      </c>
      <c r="AG24" s="49" t="s">
        <v>98</v>
      </c>
      <c r="AH24" s="46">
        <v>70.77</v>
      </c>
      <c r="AI24" s="44" t="s">
        <v>107</v>
      </c>
      <c r="AJ24" s="44" t="s">
        <v>108</v>
      </c>
      <c r="AK24" s="45">
        <f t="shared" ref="AK24:AK25" si="7">O24</f>
        <v>1197</v>
      </c>
      <c r="AL24" s="44" t="s">
        <v>109</v>
      </c>
      <c r="AM24" s="44">
        <v>4</v>
      </c>
      <c r="AN24" s="41" t="s">
        <v>110</v>
      </c>
    </row>
    <row r="25" spans="1:40" x14ac:dyDescent="0.3">
      <c r="A25" s="42" t="s">
        <v>456</v>
      </c>
      <c r="B25" s="50" t="s">
        <v>458</v>
      </c>
      <c r="C25" s="48">
        <v>2</v>
      </c>
      <c r="D25" s="48" t="s">
        <v>96</v>
      </c>
      <c r="E25" s="50" t="s">
        <v>460</v>
      </c>
      <c r="F25" s="102" t="s">
        <v>461</v>
      </c>
      <c r="G25" s="102" t="s">
        <v>463</v>
      </c>
      <c r="H25" s="102" t="s">
        <v>464</v>
      </c>
      <c r="I25" s="50" t="s">
        <v>252</v>
      </c>
      <c r="J25" s="47" t="s">
        <v>97</v>
      </c>
      <c r="K25" s="47" t="s">
        <v>98</v>
      </c>
      <c r="L25" s="47" t="s">
        <v>99</v>
      </c>
      <c r="M25" s="47">
        <v>4</v>
      </c>
      <c r="N25" s="47" t="s">
        <v>100</v>
      </c>
      <c r="O25" s="47">
        <v>1197</v>
      </c>
      <c r="P25" s="47" t="s">
        <v>101</v>
      </c>
      <c r="Q25" s="49" t="s">
        <v>102</v>
      </c>
      <c r="R25" s="47" t="s">
        <v>103</v>
      </c>
      <c r="S25" s="47" t="s">
        <v>104</v>
      </c>
      <c r="T25" s="49" t="s">
        <v>105</v>
      </c>
      <c r="U25" s="51">
        <v>13</v>
      </c>
      <c r="V25" s="51">
        <v>551</v>
      </c>
      <c r="W25" s="49" t="s">
        <v>106</v>
      </c>
      <c r="X25" s="51">
        <v>27</v>
      </c>
      <c r="Y25" s="51">
        <v>40</v>
      </c>
      <c r="Z25" s="49" t="s">
        <v>106</v>
      </c>
      <c r="AA25" s="51" t="s">
        <v>113</v>
      </c>
      <c r="AB25" s="51" t="s">
        <v>113</v>
      </c>
      <c r="AC25" s="49" t="s">
        <v>113</v>
      </c>
      <c r="AD25" s="51" t="s">
        <v>113</v>
      </c>
      <c r="AE25" s="51" t="s">
        <v>113</v>
      </c>
      <c r="AF25" s="49" t="s">
        <v>113</v>
      </c>
      <c r="AG25" s="49" t="s">
        <v>98</v>
      </c>
      <c r="AH25" s="46">
        <v>64.930000000000007</v>
      </c>
      <c r="AI25" s="44" t="s">
        <v>107</v>
      </c>
      <c r="AJ25" s="44" t="s">
        <v>211</v>
      </c>
      <c r="AK25" s="45">
        <f t="shared" si="7"/>
        <v>1197</v>
      </c>
      <c r="AL25" s="44" t="s">
        <v>109</v>
      </c>
      <c r="AM25" s="44">
        <v>5</v>
      </c>
      <c r="AN25" s="41" t="s">
        <v>110</v>
      </c>
    </row>
  </sheetData>
  <autoFilter ref="A12:A23" xr:uid="{00000000-0009-0000-0000-00000E000000}"/>
  <mergeCells count="9">
    <mergeCell ref="AG7:AM7"/>
    <mergeCell ref="U8:Z8"/>
    <mergeCell ref="AA8:AF8"/>
    <mergeCell ref="E2:I3"/>
    <mergeCell ref="A8:A11"/>
    <mergeCell ref="B7:I7"/>
    <mergeCell ref="F9:I9"/>
    <mergeCell ref="J7:T7"/>
    <mergeCell ref="U7:AF7"/>
  </mergeCells>
  <pageMargins left="0.28000000000000003" right="0.34" top="0.36" bottom="0.26" header="0.31496062992125984" footer="0.17"/>
  <pageSetup paperSize="8" scale="4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6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29.109375" bestFit="1" customWidth="1"/>
    <col min="6" max="6" width="5.6640625" customWidth="1"/>
    <col min="7" max="7" width="7" customWidth="1"/>
    <col min="8" max="8" width="7.88671875" bestFit="1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272</v>
      </c>
      <c r="B13" s="78" t="s">
        <v>157</v>
      </c>
      <c r="C13" s="79">
        <v>2</v>
      </c>
      <c r="D13" s="79" t="s">
        <v>96</v>
      </c>
      <c r="E13" s="50" t="s">
        <v>266</v>
      </c>
      <c r="F13" s="50" t="s">
        <v>168</v>
      </c>
      <c r="G13" s="50" t="s">
        <v>169</v>
      </c>
      <c r="H13" s="50">
        <v>525</v>
      </c>
      <c r="I13" s="100" t="s">
        <v>265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11</v>
      </c>
      <c r="V13" s="99">
        <v>1020</v>
      </c>
      <c r="W13" s="49" t="s">
        <v>106</v>
      </c>
      <c r="X13" s="99">
        <v>11</v>
      </c>
      <c r="Y13" s="99">
        <v>149</v>
      </c>
      <c r="Z13" s="49" t="s">
        <v>106</v>
      </c>
      <c r="AA13" s="99">
        <v>12</v>
      </c>
      <c r="AB13" s="99">
        <v>944</v>
      </c>
      <c r="AC13" s="49" t="s">
        <v>106</v>
      </c>
      <c r="AD13" s="99">
        <v>14</v>
      </c>
      <c r="AE13" s="99">
        <v>167</v>
      </c>
      <c r="AF13" s="49" t="s">
        <v>106</v>
      </c>
      <c r="AG13" s="82" t="s">
        <v>98</v>
      </c>
      <c r="AH13" s="84">
        <f>80/(1.055+0.025)</f>
        <v>74.07407407407409</v>
      </c>
      <c r="AI13" s="41" t="s">
        <v>128</v>
      </c>
      <c r="AJ13" s="41" t="s">
        <v>160</v>
      </c>
      <c r="AK13" s="45">
        <f t="shared" ref="AK13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177</v>
      </c>
      <c r="B14" s="78" t="s">
        <v>158</v>
      </c>
      <c r="C14" s="79">
        <v>2</v>
      </c>
      <c r="D14" s="79" t="s">
        <v>96</v>
      </c>
      <c r="E14" s="50" t="s">
        <v>267</v>
      </c>
      <c r="F14" s="50" t="s">
        <v>168</v>
      </c>
      <c r="G14" s="50" t="s">
        <v>169</v>
      </c>
      <c r="H14" s="50" t="s">
        <v>170</v>
      </c>
      <c r="I14" s="100" t="s">
        <v>265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21</v>
      </c>
      <c r="V14" s="99">
        <v>1022</v>
      </c>
      <c r="W14" s="49" t="s">
        <v>106</v>
      </c>
      <c r="X14" s="99">
        <v>34</v>
      </c>
      <c r="Y14" s="99">
        <v>483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f>80/(1.028+0.1)</f>
        <v>70.921985815602824</v>
      </c>
      <c r="AI14" s="41" t="s">
        <v>138</v>
      </c>
      <c r="AJ14" s="41" t="s">
        <v>160</v>
      </c>
      <c r="AK14" s="45">
        <f t="shared" ref="AK14" si="1">O14</f>
        <v>898</v>
      </c>
      <c r="AL14" s="41" t="s">
        <v>109</v>
      </c>
      <c r="AM14" s="41">
        <v>2</v>
      </c>
      <c r="AN14" s="41" t="s">
        <v>110</v>
      </c>
    </row>
  </sheetData>
  <autoFilter ref="A12:A14" xr:uid="{00000000-0009-0000-0000-00000F000000}"/>
  <mergeCells count="9">
    <mergeCell ref="AG7:AM7"/>
    <mergeCell ref="U8:Z8"/>
    <mergeCell ref="AA8:AF8"/>
    <mergeCell ref="A8:A11"/>
    <mergeCell ref="E2:I3"/>
    <mergeCell ref="F9:I9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2:AN75"/>
  <sheetViews>
    <sheetView showGridLines="0" zoomScaleNormal="100" workbookViewId="0"/>
  </sheetViews>
  <sheetFormatPr baseColWidth="10" defaultColWidth="11.5546875" defaultRowHeight="14.4" x14ac:dyDescent="0.3"/>
  <cols>
    <col min="1" max="1" width="39.664062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1.109375" style="57" bestFit="1" customWidth="1"/>
    <col min="6" max="6" width="5.109375" style="57" bestFit="1" customWidth="1"/>
    <col min="7" max="7" width="7.109375" style="57" bestFit="1" customWidth="1"/>
    <col min="8" max="8" width="13.554687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4.44140625" style="57" bestFit="1" customWidth="1"/>
    <col min="19" max="19" width="14.33203125" style="57" bestFit="1" customWidth="1"/>
    <col min="20" max="20" width="24.6640625" style="57" bestFit="1" customWidth="1"/>
    <col min="21" max="32" width="9.5546875" style="57" customWidth="1"/>
    <col min="33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55" t="s">
        <v>4</v>
      </c>
      <c r="K8" s="63" t="s">
        <v>5</v>
      </c>
      <c r="L8" s="55" t="s">
        <v>6</v>
      </c>
      <c r="M8" s="63" t="s">
        <v>7</v>
      </c>
      <c r="N8" s="55" t="s">
        <v>8</v>
      </c>
      <c r="O8" s="63" t="s">
        <v>9</v>
      </c>
      <c r="P8" s="55" t="s">
        <v>10</v>
      </c>
      <c r="Q8" s="63" t="s">
        <v>11</v>
      </c>
      <c r="R8" s="55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56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3">
      <c r="A13" s="105" t="s">
        <v>300</v>
      </c>
      <c r="B13" s="81" t="s">
        <v>123</v>
      </c>
      <c r="C13" s="81">
        <v>2</v>
      </c>
      <c r="D13" s="81" t="s">
        <v>96</v>
      </c>
      <c r="E13" s="41" t="s">
        <v>310</v>
      </c>
      <c r="F13" s="41" t="s">
        <v>171</v>
      </c>
      <c r="G13" s="109" t="s">
        <v>175</v>
      </c>
      <c r="H13" s="109" t="s">
        <v>176</v>
      </c>
      <c r="I13" s="41" t="s">
        <v>270</v>
      </c>
      <c r="J13" s="106" t="s">
        <v>97</v>
      </c>
      <c r="K13" s="106" t="s">
        <v>124</v>
      </c>
      <c r="L13" s="106" t="s">
        <v>99</v>
      </c>
      <c r="M13" s="106">
        <v>4</v>
      </c>
      <c r="N13" s="106" t="s">
        <v>100</v>
      </c>
      <c r="O13" s="106">
        <v>1461</v>
      </c>
      <c r="P13" s="106" t="s">
        <v>101</v>
      </c>
      <c r="Q13" s="106" t="s">
        <v>102</v>
      </c>
      <c r="R13" s="106" t="s">
        <v>125</v>
      </c>
      <c r="S13" s="106" t="s">
        <v>126</v>
      </c>
      <c r="T13" s="106" t="s">
        <v>127</v>
      </c>
      <c r="U13" s="110">
        <v>280</v>
      </c>
      <c r="V13" s="106">
        <v>1</v>
      </c>
      <c r="W13" s="106" t="s">
        <v>106</v>
      </c>
      <c r="X13" s="106">
        <v>297</v>
      </c>
      <c r="Y13" s="106">
        <v>1</v>
      </c>
      <c r="Z13" s="106" t="s">
        <v>106</v>
      </c>
      <c r="AA13" s="106">
        <v>293</v>
      </c>
      <c r="AB13" s="106">
        <v>14</v>
      </c>
      <c r="AC13" s="106" t="s">
        <v>106</v>
      </c>
      <c r="AD13" s="106">
        <v>257</v>
      </c>
      <c r="AE13" s="106">
        <v>63</v>
      </c>
      <c r="AF13" s="106" t="s">
        <v>106</v>
      </c>
      <c r="AG13" s="106" t="s">
        <v>124</v>
      </c>
      <c r="AH13" s="107">
        <f>81/(1.279+0.025)</f>
        <v>62.116564417177919</v>
      </c>
      <c r="AI13" s="106" t="s">
        <v>128</v>
      </c>
      <c r="AJ13" s="106" t="s">
        <v>108</v>
      </c>
      <c r="AK13" s="106">
        <f>O13</f>
        <v>1461</v>
      </c>
      <c r="AL13" s="106" t="s">
        <v>129</v>
      </c>
      <c r="AM13" s="106">
        <v>1</v>
      </c>
      <c r="AN13" s="41" t="s">
        <v>110</v>
      </c>
    </row>
    <row r="14" spans="1:40" s="103" customFormat="1" x14ac:dyDescent="0.3">
      <c r="A14" s="105" t="s">
        <v>301</v>
      </c>
      <c r="B14" s="81" t="s">
        <v>123</v>
      </c>
      <c r="C14" s="81">
        <v>2</v>
      </c>
      <c r="D14" s="81" t="s">
        <v>96</v>
      </c>
      <c r="E14" s="41" t="s">
        <v>310</v>
      </c>
      <c r="F14" s="41" t="s">
        <v>172</v>
      </c>
      <c r="G14" s="109" t="s">
        <v>175</v>
      </c>
      <c r="H14" s="109" t="s">
        <v>176</v>
      </c>
      <c r="I14" s="41" t="s">
        <v>270</v>
      </c>
      <c r="J14" s="106" t="s">
        <v>97</v>
      </c>
      <c r="K14" s="106" t="s">
        <v>124</v>
      </c>
      <c r="L14" s="106" t="s">
        <v>99</v>
      </c>
      <c r="M14" s="106">
        <v>4</v>
      </c>
      <c r="N14" s="106" t="s">
        <v>100</v>
      </c>
      <c r="O14" s="106">
        <v>1461</v>
      </c>
      <c r="P14" s="106" t="s">
        <v>101</v>
      </c>
      <c r="Q14" s="106" t="s">
        <v>102</v>
      </c>
      <c r="R14" s="106" t="s">
        <v>125</v>
      </c>
      <c r="S14" s="106" t="s">
        <v>126</v>
      </c>
      <c r="T14" s="106" t="s">
        <v>127</v>
      </c>
      <c r="U14" s="110">
        <v>280</v>
      </c>
      <c r="V14" s="106">
        <v>1</v>
      </c>
      <c r="W14" s="106" t="s">
        <v>106</v>
      </c>
      <c r="X14" s="106">
        <v>297</v>
      </c>
      <c r="Y14" s="106">
        <v>1</v>
      </c>
      <c r="Z14" s="106" t="s">
        <v>106</v>
      </c>
      <c r="AA14" s="106">
        <v>293</v>
      </c>
      <c r="AB14" s="106">
        <v>14</v>
      </c>
      <c r="AC14" s="106" t="s">
        <v>106</v>
      </c>
      <c r="AD14" s="106">
        <v>257</v>
      </c>
      <c r="AE14" s="106">
        <v>63</v>
      </c>
      <c r="AF14" s="106" t="s">
        <v>106</v>
      </c>
      <c r="AG14" s="106" t="s">
        <v>124</v>
      </c>
      <c r="AH14" s="107">
        <f>81/(1.279+0.025)</f>
        <v>62.116564417177919</v>
      </c>
      <c r="AI14" s="106" t="s">
        <v>128</v>
      </c>
      <c r="AJ14" s="106" t="s">
        <v>108</v>
      </c>
      <c r="AK14" s="106">
        <f>O14</f>
        <v>1461</v>
      </c>
      <c r="AL14" s="106" t="s">
        <v>129</v>
      </c>
      <c r="AM14" s="106">
        <v>1</v>
      </c>
      <c r="AN14" s="41" t="s">
        <v>110</v>
      </c>
    </row>
    <row r="15" spans="1:40" s="103" customFormat="1" x14ac:dyDescent="0.3">
      <c r="A15" s="105" t="s">
        <v>311</v>
      </c>
      <c r="B15" s="81" t="s">
        <v>130</v>
      </c>
      <c r="C15" s="81">
        <v>2</v>
      </c>
      <c r="D15" s="81" t="s">
        <v>96</v>
      </c>
      <c r="E15" s="41" t="s">
        <v>312</v>
      </c>
      <c r="F15" s="41" t="s">
        <v>114</v>
      </c>
      <c r="G15" s="41" t="s">
        <v>132</v>
      </c>
      <c r="H15" s="41" t="s">
        <v>133</v>
      </c>
      <c r="I15" s="41" t="s">
        <v>271</v>
      </c>
      <c r="J15" s="106" t="s">
        <v>97</v>
      </c>
      <c r="K15" s="106" t="s">
        <v>124</v>
      </c>
      <c r="L15" s="106" t="s">
        <v>99</v>
      </c>
      <c r="M15" s="106">
        <v>4</v>
      </c>
      <c r="N15" s="106" t="s">
        <v>100</v>
      </c>
      <c r="O15" s="106">
        <v>1461</v>
      </c>
      <c r="P15" s="106" t="s">
        <v>101</v>
      </c>
      <c r="Q15" s="106" t="s">
        <v>102</v>
      </c>
      <c r="R15" s="106" t="s">
        <v>125</v>
      </c>
      <c r="S15" s="106" t="s">
        <v>126</v>
      </c>
      <c r="T15" s="106" t="s">
        <v>131</v>
      </c>
      <c r="U15" s="110">
        <v>396</v>
      </c>
      <c r="V15" s="106">
        <v>1</v>
      </c>
      <c r="W15" s="106" t="s">
        <v>106</v>
      </c>
      <c r="X15" s="106">
        <v>351</v>
      </c>
      <c r="Y15" s="106">
        <v>1</v>
      </c>
      <c r="Z15" s="106" t="s">
        <v>106</v>
      </c>
      <c r="AA15" s="106">
        <v>430</v>
      </c>
      <c r="AB15" s="106">
        <v>27</v>
      </c>
      <c r="AC15" s="106" t="s">
        <v>106</v>
      </c>
      <c r="AD15" s="106">
        <v>402</v>
      </c>
      <c r="AE15" s="106">
        <v>93</v>
      </c>
      <c r="AF15" s="106" t="s">
        <v>106</v>
      </c>
      <c r="AG15" s="106" t="s">
        <v>124</v>
      </c>
      <c r="AH15" s="107">
        <f>70/(1.505+0.025)</f>
        <v>45.751633986928113</v>
      </c>
      <c r="AI15" s="112" t="s">
        <v>128</v>
      </c>
      <c r="AJ15" s="106" t="s">
        <v>108</v>
      </c>
      <c r="AK15" s="106">
        <f t="shared" ref="AK15" si="0">O15</f>
        <v>1461</v>
      </c>
      <c r="AL15" s="106" t="s">
        <v>129</v>
      </c>
      <c r="AM15" s="106">
        <v>2</v>
      </c>
      <c r="AN15" s="41" t="s">
        <v>110</v>
      </c>
    </row>
    <row r="16" spans="1:40" s="103" customFormat="1" x14ac:dyDescent="0.3">
      <c r="A16" s="105" t="s">
        <v>302</v>
      </c>
      <c r="B16" s="81" t="s">
        <v>130</v>
      </c>
      <c r="C16" s="81">
        <v>2</v>
      </c>
      <c r="D16" s="81" t="s">
        <v>96</v>
      </c>
      <c r="E16" s="41" t="s">
        <v>312</v>
      </c>
      <c r="F16" s="41" t="s">
        <v>114</v>
      </c>
      <c r="G16" s="41" t="s">
        <v>132</v>
      </c>
      <c r="H16" s="41" t="s">
        <v>134</v>
      </c>
      <c r="I16" s="41" t="s">
        <v>271</v>
      </c>
      <c r="J16" s="106" t="s">
        <v>97</v>
      </c>
      <c r="K16" s="106" t="s">
        <v>124</v>
      </c>
      <c r="L16" s="106" t="s">
        <v>99</v>
      </c>
      <c r="M16" s="106">
        <v>4</v>
      </c>
      <c r="N16" s="106" t="s">
        <v>100</v>
      </c>
      <c r="O16" s="106">
        <v>1461</v>
      </c>
      <c r="P16" s="106" t="s">
        <v>101</v>
      </c>
      <c r="Q16" s="106" t="s">
        <v>102</v>
      </c>
      <c r="R16" s="106" t="s">
        <v>125</v>
      </c>
      <c r="S16" s="106" t="s">
        <v>126</v>
      </c>
      <c r="T16" s="106" t="s">
        <v>131</v>
      </c>
      <c r="U16" s="110">
        <v>396</v>
      </c>
      <c r="V16" s="106">
        <v>1</v>
      </c>
      <c r="W16" s="106" t="s">
        <v>106</v>
      </c>
      <c r="X16" s="106">
        <v>351</v>
      </c>
      <c r="Y16" s="106">
        <v>1</v>
      </c>
      <c r="Z16" s="106" t="s">
        <v>106</v>
      </c>
      <c r="AA16" s="106">
        <v>430</v>
      </c>
      <c r="AB16" s="106">
        <v>27</v>
      </c>
      <c r="AC16" s="106" t="s">
        <v>106</v>
      </c>
      <c r="AD16" s="106">
        <v>402</v>
      </c>
      <c r="AE16" s="106">
        <v>93</v>
      </c>
      <c r="AF16" s="106" t="s">
        <v>106</v>
      </c>
      <c r="AG16" s="106" t="s">
        <v>124</v>
      </c>
      <c r="AH16" s="107">
        <f>81/(1.505+0.025)</f>
        <v>52.941176470588239</v>
      </c>
      <c r="AI16" s="112" t="s">
        <v>128</v>
      </c>
      <c r="AJ16" s="106" t="s">
        <v>108</v>
      </c>
      <c r="AK16" s="106">
        <f t="shared" ref="AK16:AK17" si="1">O16</f>
        <v>1461</v>
      </c>
      <c r="AL16" s="106" t="s">
        <v>129</v>
      </c>
      <c r="AM16" s="106">
        <v>2</v>
      </c>
      <c r="AN16" s="41" t="s">
        <v>110</v>
      </c>
    </row>
    <row r="17" spans="1:40" s="103" customFormat="1" x14ac:dyDescent="0.3">
      <c r="A17" s="105" t="s">
        <v>303</v>
      </c>
      <c r="B17" s="81" t="s">
        <v>130</v>
      </c>
      <c r="C17" s="81">
        <v>2</v>
      </c>
      <c r="D17" s="81" t="s">
        <v>96</v>
      </c>
      <c r="E17" s="41" t="s">
        <v>312</v>
      </c>
      <c r="F17" s="41" t="s">
        <v>114</v>
      </c>
      <c r="G17" s="41" t="s">
        <v>135</v>
      </c>
      <c r="H17" s="41" t="s">
        <v>134</v>
      </c>
      <c r="I17" s="41" t="s">
        <v>271</v>
      </c>
      <c r="J17" s="106" t="s">
        <v>97</v>
      </c>
      <c r="K17" s="106" t="s">
        <v>124</v>
      </c>
      <c r="L17" s="106" t="s">
        <v>99</v>
      </c>
      <c r="M17" s="106">
        <v>4</v>
      </c>
      <c r="N17" s="106" t="s">
        <v>100</v>
      </c>
      <c r="O17" s="106">
        <v>1461</v>
      </c>
      <c r="P17" s="106" t="s">
        <v>101</v>
      </c>
      <c r="Q17" s="106" t="s">
        <v>102</v>
      </c>
      <c r="R17" s="106" t="s">
        <v>125</v>
      </c>
      <c r="S17" s="106" t="s">
        <v>126</v>
      </c>
      <c r="T17" s="106" t="s">
        <v>131</v>
      </c>
      <c r="U17" s="110">
        <v>396</v>
      </c>
      <c r="V17" s="106">
        <v>1</v>
      </c>
      <c r="W17" s="106" t="s">
        <v>106</v>
      </c>
      <c r="X17" s="106">
        <v>351</v>
      </c>
      <c r="Y17" s="106">
        <v>1</v>
      </c>
      <c r="Z17" s="106" t="s">
        <v>106</v>
      </c>
      <c r="AA17" s="106">
        <v>430</v>
      </c>
      <c r="AB17" s="106">
        <v>27</v>
      </c>
      <c r="AC17" s="106" t="s">
        <v>106</v>
      </c>
      <c r="AD17" s="106">
        <v>402</v>
      </c>
      <c r="AE17" s="106">
        <v>93</v>
      </c>
      <c r="AF17" s="106" t="s">
        <v>106</v>
      </c>
      <c r="AG17" s="106" t="s">
        <v>124</v>
      </c>
      <c r="AH17" s="107">
        <f>81/(1.607+0.025)</f>
        <v>49.632352941176471</v>
      </c>
      <c r="AI17" s="41" t="s">
        <v>128</v>
      </c>
      <c r="AJ17" s="106" t="s">
        <v>108</v>
      </c>
      <c r="AK17" s="106">
        <f t="shared" si="1"/>
        <v>1461</v>
      </c>
      <c r="AL17" s="106" t="s">
        <v>129</v>
      </c>
      <c r="AM17" s="106">
        <v>2</v>
      </c>
      <c r="AN17" s="41" t="s">
        <v>110</v>
      </c>
    </row>
    <row r="18" spans="1:40" s="103" customFormat="1" x14ac:dyDescent="0.3">
      <c r="A18" s="105" t="s">
        <v>303</v>
      </c>
      <c r="B18" s="81" t="s">
        <v>130</v>
      </c>
      <c r="C18" s="81">
        <v>2</v>
      </c>
      <c r="D18" s="81" t="s">
        <v>96</v>
      </c>
      <c r="E18" s="41" t="s">
        <v>312</v>
      </c>
      <c r="F18" s="41" t="s">
        <v>114</v>
      </c>
      <c r="G18" s="41" t="s">
        <v>135</v>
      </c>
      <c r="H18" s="41" t="s">
        <v>136</v>
      </c>
      <c r="I18" s="41" t="s">
        <v>271</v>
      </c>
      <c r="J18" s="106" t="s">
        <v>97</v>
      </c>
      <c r="K18" s="106" t="s">
        <v>124</v>
      </c>
      <c r="L18" s="106" t="s">
        <v>99</v>
      </c>
      <c r="M18" s="106">
        <v>4</v>
      </c>
      <c r="N18" s="106" t="s">
        <v>100</v>
      </c>
      <c r="O18" s="106">
        <v>1461</v>
      </c>
      <c r="P18" s="106" t="s">
        <v>101</v>
      </c>
      <c r="Q18" s="106" t="s">
        <v>102</v>
      </c>
      <c r="R18" s="106" t="s">
        <v>125</v>
      </c>
      <c r="S18" s="106" t="s">
        <v>126</v>
      </c>
      <c r="T18" s="106" t="s">
        <v>131</v>
      </c>
      <c r="U18" s="110">
        <v>396</v>
      </c>
      <c r="V18" s="106">
        <v>1</v>
      </c>
      <c r="W18" s="106" t="s">
        <v>106</v>
      </c>
      <c r="X18" s="106">
        <v>351</v>
      </c>
      <c r="Y18" s="106">
        <v>1</v>
      </c>
      <c r="Z18" s="106" t="s">
        <v>106</v>
      </c>
      <c r="AA18" s="106">
        <v>430</v>
      </c>
      <c r="AB18" s="106">
        <v>27</v>
      </c>
      <c r="AC18" s="106" t="s">
        <v>106</v>
      </c>
      <c r="AD18" s="106">
        <v>402</v>
      </c>
      <c r="AE18" s="106">
        <v>93</v>
      </c>
      <c r="AF18" s="106" t="s">
        <v>106</v>
      </c>
      <c r="AG18" s="106" t="s">
        <v>124</v>
      </c>
      <c r="AH18" s="107">
        <f>81/(1.607+0.025)</f>
        <v>49.632352941176471</v>
      </c>
      <c r="AI18" s="41" t="s">
        <v>128</v>
      </c>
      <c r="AJ18" s="106" t="s">
        <v>108</v>
      </c>
      <c r="AK18" s="106">
        <f t="shared" ref="AK18" si="2">O18</f>
        <v>1461</v>
      </c>
      <c r="AL18" s="106" t="s">
        <v>129</v>
      </c>
      <c r="AM18" s="106">
        <v>2</v>
      </c>
      <c r="AN18" s="41" t="s">
        <v>110</v>
      </c>
    </row>
    <row r="19" spans="1:40" s="103" customFormat="1" x14ac:dyDescent="0.3">
      <c r="A19" s="105" t="s">
        <v>178</v>
      </c>
      <c r="B19" s="81" t="s">
        <v>137</v>
      </c>
      <c r="C19" s="81">
        <v>2</v>
      </c>
      <c r="D19" s="81" t="s">
        <v>96</v>
      </c>
      <c r="E19" s="41" t="s">
        <v>338</v>
      </c>
      <c r="F19" s="41" t="s">
        <v>114</v>
      </c>
      <c r="G19" s="41" t="s">
        <v>132</v>
      </c>
      <c r="H19" s="41" t="s">
        <v>139</v>
      </c>
      <c r="I19" s="41" t="s">
        <v>271</v>
      </c>
      <c r="J19" s="106" t="s">
        <v>97</v>
      </c>
      <c r="K19" s="106" t="s">
        <v>124</v>
      </c>
      <c r="L19" s="106" t="s">
        <v>99</v>
      </c>
      <c r="M19" s="106">
        <v>4</v>
      </c>
      <c r="N19" s="106" t="s">
        <v>100</v>
      </c>
      <c r="O19" s="106">
        <v>1461</v>
      </c>
      <c r="P19" s="106" t="s">
        <v>101</v>
      </c>
      <c r="Q19" s="106" t="s">
        <v>102</v>
      </c>
      <c r="R19" s="106" t="s">
        <v>125</v>
      </c>
      <c r="S19" s="106" t="s">
        <v>126</v>
      </c>
      <c r="T19" s="106" t="s">
        <v>131</v>
      </c>
      <c r="U19" s="106">
        <v>250</v>
      </c>
      <c r="V19" s="106">
        <v>1</v>
      </c>
      <c r="W19" s="106" t="s">
        <v>106</v>
      </c>
      <c r="X19" s="106">
        <v>256</v>
      </c>
      <c r="Y19" s="106">
        <v>1</v>
      </c>
      <c r="Z19" s="106" t="s">
        <v>106</v>
      </c>
      <c r="AA19" s="106">
        <v>265</v>
      </c>
      <c r="AB19" s="106">
        <v>1</v>
      </c>
      <c r="AC19" s="106" t="s">
        <v>106</v>
      </c>
      <c r="AD19" s="106">
        <v>211</v>
      </c>
      <c r="AE19" s="106">
        <v>2</v>
      </c>
      <c r="AF19" s="106" t="s">
        <v>106</v>
      </c>
      <c r="AG19" s="106" t="s">
        <v>124</v>
      </c>
      <c r="AH19" s="107">
        <f>81/(1.576+0.025)</f>
        <v>50.593379138038728</v>
      </c>
      <c r="AI19" s="41" t="s">
        <v>138</v>
      </c>
      <c r="AJ19" s="41" t="s">
        <v>108</v>
      </c>
      <c r="AK19" s="45">
        <f t="shared" ref="AK19:AK27" si="3">O19</f>
        <v>1461</v>
      </c>
      <c r="AL19" s="41" t="s">
        <v>129</v>
      </c>
      <c r="AM19" s="45">
        <v>3</v>
      </c>
      <c r="AN19" s="41" t="s">
        <v>205</v>
      </c>
    </row>
    <row r="20" spans="1:40" s="103" customFormat="1" x14ac:dyDescent="0.3">
      <c r="A20" s="105" t="s">
        <v>179</v>
      </c>
      <c r="B20" s="81" t="s">
        <v>137</v>
      </c>
      <c r="C20" s="81">
        <v>2</v>
      </c>
      <c r="D20" s="81" t="s">
        <v>96</v>
      </c>
      <c r="E20" s="41" t="s">
        <v>338</v>
      </c>
      <c r="F20" s="41" t="s">
        <v>114</v>
      </c>
      <c r="G20" s="41" t="s">
        <v>135</v>
      </c>
      <c r="H20" s="41" t="s">
        <v>139</v>
      </c>
      <c r="I20" s="41" t="s">
        <v>271</v>
      </c>
      <c r="J20" s="106" t="s">
        <v>97</v>
      </c>
      <c r="K20" s="106" t="s">
        <v>124</v>
      </c>
      <c r="L20" s="106" t="s">
        <v>99</v>
      </c>
      <c r="M20" s="106">
        <v>4</v>
      </c>
      <c r="N20" s="106" t="s">
        <v>100</v>
      </c>
      <c r="O20" s="106">
        <v>1461</v>
      </c>
      <c r="P20" s="106" t="s">
        <v>101</v>
      </c>
      <c r="Q20" s="106" t="s">
        <v>102</v>
      </c>
      <c r="R20" s="106" t="s">
        <v>125</v>
      </c>
      <c r="S20" s="106" t="s">
        <v>126</v>
      </c>
      <c r="T20" s="106" t="s">
        <v>131</v>
      </c>
      <c r="U20" s="106">
        <v>250</v>
      </c>
      <c r="V20" s="106">
        <v>1</v>
      </c>
      <c r="W20" s="106" t="s">
        <v>106</v>
      </c>
      <c r="X20" s="106">
        <v>256</v>
      </c>
      <c r="Y20" s="106">
        <v>1</v>
      </c>
      <c r="Z20" s="106" t="s">
        <v>106</v>
      </c>
      <c r="AA20" s="106">
        <v>265</v>
      </c>
      <c r="AB20" s="106">
        <v>1</v>
      </c>
      <c r="AC20" s="106" t="s">
        <v>106</v>
      </c>
      <c r="AD20" s="106">
        <v>211</v>
      </c>
      <c r="AE20" s="106">
        <v>2</v>
      </c>
      <c r="AF20" s="106" t="s">
        <v>106</v>
      </c>
      <c r="AG20" s="106" t="s">
        <v>124</v>
      </c>
      <c r="AH20" s="107">
        <f>81/(1.615+0.025)</f>
        <v>49.390243902439025</v>
      </c>
      <c r="AI20" s="41" t="s">
        <v>138</v>
      </c>
      <c r="AJ20" s="41" t="s">
        <v>108</v>
      </c>
      <c r="AK20" s="45">
        <f t="shared" si="3"/>
        <v>1461</v>
      </c>
      <c r="AL20" s="41" t="s">
        <v>129</v>
      </c>
      <c r="AM20" s="45">
        <v>3</v>
      </c>
      <c r="AN20" s="41" t="s">
        <v>205</v>
      </c>
    </row>
    <row r="21" spans="1:40" s="103" customFormat="1" x14ac:dyDescent="0.3">
      <c r="A21" s="105" t="s">
        <v>179</v>
      </c>
      <c r="B21" s="81" t="s">
        <v>137</v>
      </c>
      <c r="C21" s="81">
        <v>2</v>
      </c>
      <c r="D21" s="81" t="s">
        <v>96</v>
      </c>
      <c r="E21" s="41" t="s">
        <v>338</v>
      </c>
      <c r="F21" s="41" t="s">
        <v>114</v>
      </c>
      <c r="G21" s="41" t="s">
        <v>135</v>
      </c>
      <c r="H21" s="41" t="s">
        <v>140</v>
      </c>
      <c r="I21" s="41" t="s">
        <v>271</v>
      </c>
      <c r="J21" s="106" t="s">
        <v>97</v>
      </c>
      <c r="K21" s="106" t="s">
        <v>124</v>
      </c>
      <c r="L21" s="106" t="s">
        <v>99</v>
      </c>
      <c r="M21" s="106">
        <v>4</v>
      </c>
      <c r="N21" s="106" t="s">
        <v>100</v>
      </c>
      <c r="O21" s="106">
        <v>1461</v>
      </c>
      <c r="P21" s="106" t="s">
        <v>101</v>
      </c>
      <c r="Q21" s="106" t="s">
        <v>102</v>
      </c>
      <c r="R21" s="106" t="s">
        <v>125</v>
      </c>
      <c r="S21" s="106" t="s">
        <v>126</v>
      </c>
      <c r="T21" s="106" t="s">
        <v>131</v>
      </c>
      <c r="U21" s="106">
        <v>250</v>
      </c>
      <c r="V21" s="106">
        <v>1</v>
      </c>
      <c r="W21" s="106" t="s">
        <v>106</v>
      </c>
      <c r="X21" s="106">
        <v>256</v>
      </c>
      <c r="Y21" s="106">
        <v>1</v>
      </c>
      <c r="Z21" s="106" t="s">
        <v>106</v>
      </c>
      <c r="AA21" s="106">
        <v>265</v>
      </c>
      <c r="AB21" s="106">
        <v>1</v>
      </c>
      <c r="AC21" s="106" t="s">
        <v>106</v>
      </c>
      <c r="AD21" s="106">
        <v>211</v>
      </c>
      <c r="AE21" s="106">
        <v>2</v>
      </c>
      <c r="AF21" s="106" t="s">
        <v>106</v>
      </c>
      <c r="AG21" s="106" t="s">
        <v>124</v>
      </c>
      <c r="AH21" s="107">
        <f>81/(1.615+0.025)</f>
        <v>49.390243902439025</v>
      </c>
      <c r="AI21" s="41" t="s">
        <v>138</v>
      </c>
      <c r="AJ21" s="41" t="s">
        <v>108</v>
      </c>
      <c r="AK21" s="45">
        <f t="shared" si="3"/>
        <v>1461</v>
      </c>
      <c r="AL21" s="41" t="s">
        <v>129</v>
      </c>
      <c r="AM21" s="45">
        <v>3</v>
      </c>
      <c r="AN21" s="41" t="s">
        <v>205</v>
      </c>
    </row>
    <row r="22" spans="1:40" s="103" customFormat="1" x14ac:dyDescent="0.3">
      <c r="A22" s="105" t="s">
        <v>304</v>
      </c>
      <c r="B22" s="81" t="s">
        <v>141</v>
      </c>
      <c r="C22" s="81">
        <v>2</v>
      </c>
      <c r="D22" s="81" t="s">
        <v>96</v>
      </c>
      <c r="E22" s="41" t="s">
        <v>339</v>
      </c>
      <c r="F22" s="41" t="s">
        <v>114</v>
      </c>
      <c r="G22" s="41" t="s">
        <v>132</v>
      </c>
      <c r="H22" s="41" t="s">
        <v>142</v>
      </c>
      <c r="I22" s="41" t="s">
        <v>271</v>
      </c>
      <c r="J22" s="106" t="s">
        <v>97</v>
      </c>
      <c r="K22" s="106" t="s">
        <v>124</v>
      </c>
      <c r="L22" s="106" t="s">
        <v>99</v>
      </c>
      <c r="M22" s="106">
        <v>4</v>
      </c>
      <c r="N22" s="106" t="s">
        <v>100</v>
      </c>
      <c r="O22" s="106">
        <v>1598</v>
      </c>
      <c r="P22" s="106" t="s">
        <v>101</v>
      </c>
      <c r="Q22" s="106" t="s">
        <v>102</v>
      </c>
      <c r="R22" s="106" t="s">
        <v>125</v>
      </c>
      <c r="S22" s="106" t="s">
        <v>126</v>
      </c>
      <c r="T22" s="106" t="s">
        <v>131</v>
      </c>
      <c r="U22" s="106">
        <v>275</v>
      </c>
      <c r="V22" s="106">
        <v>1</v>
      </c>
      <c r="W22" s="106" t="s">
        <v>106</v>
      </c>
      <c r="X22" s="106">
        <v>331</v>
      </c>
      <c r="Y22" s="106">
        <v>12</v>
      </c>
      <c r="Z22" s="106" t="s">
        <v>106</v>
      </c>
      <c r="AA22" s="106" t="s">
        <v>113</v>
      </c>
      <c r="AB22" s="106" t="s">
        <v>113</v>
      </c>
      <c r="AC22" s="106" t="s">
        <v>113</v>
      </c>
      <c r="AD22" s="106" t="s">
        <v>113</v>
      </c>
      <c r="AE22" s="106" t="s">
        <v>113</v>
      </c>
      <c r="AF22" s="106" t="s">
        <v>113</v>
      </c>
      <c r="AG22" s="106" t="s">
        <v>124</v>
      </c>
      <c r="AH22" s="107">
        <f>96/(1.615+0.025)</f>
        <v>58.536585365853661</v>
      </c>
      <c r="AI22" s="41" t="s">
        <v>128</v>
      </c>
      <c r="AJ22" s="41" t="s">
        <v>108</v>
      </c>
      <c r="AK22" s="45">
        <f t="shared" si="3"/>
        <v>1598</v>
      </c>
      <c r="AL22" s="41" t="s">
        <v>129</v>
      </c>
      <c r="AM22" s="45">
        <v>4</v>
      </c>
      <c r="AN22" s="41" t="s">
        <v>205</v>
      </c>
    </row>
    <row r="23" spans="1:40" s="111" customFormat="1" x14ac:dyDescent="0.3">
      <c r="A23" s="105" t="s">
        <v>305</v>
      </c>
      <c r="B23" s="81" t="s">
        <v>141</v>
      </c>
      <c r="C23" s="81">
        <v>2</v>
      </c>
      <c r="D23" s="81" t="s">
        <v>96</v>
      </c>
      <c r="E23" s="41" t="s">
        <v>339</v>
      </c>
      <c r="F23" s="41" t="s">
        <v>114</v>
      </c>
      <c r="G23" s="41" t="s">
        <v>135</v>
      </c>
      <c r="H23" s="41" t="s">
        <v>142</v>
      </c>
      <c r="I23" s="41" t="s">
        <v>271</v>
      </c>
      <c r="J23" s="106" t="s">
        <v>97</v>
      </c>
      <c r="K23" s="106" t="s">
        <v>124</v>
      </c>
      <c r="L23" s="106" t="s">
        <v>99</v>
      </c>
      <c r="M23" s="106">
        <v>4</v>
      </c>
      <c r="N23" s="106" t="s">
        <v>100</v>
      </c>
      <c r="O23" s="106">
        <v>1598</v>
      </c>
      <c r="P23" s="106" t="s">
        <v>101</v>
      </c>
      <c r="Q23" s="106" t="s">
        <v>102</v>
      </c>
      <c r="R23" s="106" t="s">
        <v>125</v>
      </c>
      <c r="S23" s="106" t="s">
        <v>126</v>
      </c>
      <c r="T23" s="106" t="s">
        <v>131</v>
      </c>
      <c r="U23" s="106">
        <v>275</v>
      </c>
      <c r="V23" s="106">
        <v>1</v>
      </c>
      <c r="W23" s="106" t="s">
        <v>106</v>
      </c>
      <c r="X23" s="106">
        <v>331</v>
      </c>
      <c r="Y23" s="106">
        <v>12</v>
      </c>
      <c r="Z23" s="106" t="s">
        <v>106</v>
      </c>
      <c r="AA23" s="106" t="s">
        <v>113</v>
      </c>
      <c r="AB23" s="106" t="s">
        <v>113</v>
      </c>
      <c r="AC23" s="106" t="s">
        <v>113</v>
      </c>
      <c r="AD23" s="106" t="s">
        <v>113</v>
      </c>
      <c r="AE23" s="106" t="s">
        <v>113</v>
      </c>
      <c r="AF23" s="106" t="s">
        <v>113</v>
      </c>
      <c r="AG23" s="106" t="s">
        <v>124</v>
      </c>
      <c r="AH23" s="107">
        <f>96/(1.676+0.025)</f>
        <v>56.437389770723108</v>
      </c>
      <c r="AI23" s="41" t="s">
        <v>128</v>
      </c>
      <c r="AJ23" s="41" t="s">
        <v>108</v>
      </c>
      <c r="AK23" s="45">
        <f t="shared" si="3"/>
        <v>1598</v>
      </c>
      <c r="AL23" s="41" t="s">
        <v>129</v>
      </c>
      <c r="AM23" s="45">
        <v>4</v>
      </c>
      <c r="AN23" s="41" t="s">
        <v>205</v>
      </c>
    </row>
    <row r="24" spans="1:40" s="111" customFormat="1" x14ac:dyDescent="0.3">
      <c r="A24" s="105" t="s">
        <v>305</v>
      </c>
      <c r="B24" s="81" t="s">
        <v>141</v>
      </c>
      <c r="C24" s="81">
        <v>2</v>
      </c>
      <c r="D24" s="81" t="s">
        <v>96</v>
      </c>
      <c r="E24" s="41" t="s">
        <v>339</v>
      </c>
      <c r="F24" s="41" t="s">
        <v>114</v>
      </c>
      <c r="G24" s="41" t="s">
        <v>135</v>
      </c>
      <c r="H24" s="41" t="s">
        <v>143</v>
      </c>
      <c r="I24" s="41" t="s">
        <v>271</v>
      </c>
      <c r="J24" s="106" t="s">
        <v>97</v>
      </c>
      <c r="K24" s="106" t="s">
        <v>124</v>
      </c>
      <c r="L24" s="106" t="s">
        <v>99</v>
      </c>
      <c r="M24" s="106">
        <v>4</v>
      </c>
      <c r="N24" s="106" t="s">
        <v>100</v>
      </c>
      <c r="O24" s="106">
        <v>1598</v>
      </c>
      <c r="P24" s="106" t="s">
        <v>101</v>
      </c>
      <c r="Q24" s="106" t="s">
        <v>102</v>
      </c>
      <c r="R24" s="106" t="s">
        <v>125</v>
      </c>
      <c r="S24" s="106" t="s">
        <v>126</v>
      </c>
      <c r="T24" s="106" t="s">
        <v>131</v>
      </c>
      <c r="U24" s="106">
        <v>275</v>
      </c>
      <c r="V24" s="106">
        <v>1</v>
      </c>
      <c r="W24" s="106" t="s">
        <v>106</v>
      </c>
      <c r="X24" s="106">
        <v>331</v>
      </c>
      <c r="Y24" s="106">
        <v>12</v>
      </c>
      <c r="Z24" s="106" t="s">
        <v>106</v>
      </c>
      <c r="AA24" s="106" t="s">
        <v>113</v>
      </c>
      <c r="AB24" s="106" t="s">
        <v>113</v>
      </c>
      <c r="AC24" s="106" t="s">
        <v>113</v>
      </c>
      <c r="AD24" s="106" t="s">
        <v>113</v>
      </c>
      <c r="AE24" s="106" t="s">
        <v>113</v>
      </c>
      <c r="AF24" s="106" t="s">
        <v>113</v>
      </c>
      <c r="AG24" s="106" t="s">
        <v>124</v>
      </c>
      <c r="AH24" s="107">
        <f>96/(1.676+0.025)</f>
        <v>56.437389770723108</v>
      </c>
      <c r="AI24" s="41" t="s">
        <v>128</v>
      </c>
      <c r="AJ24" s="41" t="s">
        <v>108</v>
      </c>
      <c r="AK24" s="45">
        <f t="shared" si="3"/>
        <v>1598</v>
      </c>
      <c r="AL24" s="41" t="s">
        <v>129</v>
      </c>
      <c r="AM24" s="45">
        <v>4</v>
      </c>
      <c r="AN24" s="41" t="s">
        <v>205</v>
      </c>
    </row>
    <row r="25" spans="1:40" s="111" customFormat="1" x14ac:dyDescent="0.3">
      <c r="A25" s="104" t="s">
        <v>388</v>
      </c>
      <c r="B25" s="47" t="s">
        <v>387</v>
      </c>
      <c r="C25" s="47">
        <v>2</v>
      </c>
      <c r="D25" s="47" t="s">
        <v>96</v>
      </c>
      <c r="E25" s="44" t="s">
        <v>391</v>
      </c>
      <c r="F25" s="44" t="s">
        <v>163</v>
      </c>
      <c r="G25" s="44" t="s">
        <v>166</v>
      </c>
      <c r="H25" s="44" t="s">
        <v>389</v>
      </c>
      <c r="I25" s="44" t="s">
        <v>269</v>
      </c>
      <c r="J25" s="54" t="s">
        <v>97</v>
      </c>
      <c r="K25" s="54" t="s">
        <v>124</v>
      </c>
      <c r="L25" s="54" t="s">
        <v>99</v>
      </c>
      <c r="M25" s="54">
        <v>4</v>
      </c>
      <c r="N25" s="54" t="s">
        <v>100</v>
      </c>
      <c r="O25" s="54">
        <v>1598</v>
      </c>
      <c r="P25" s="54" t="s">
        <v>101</v>
      </c>
      <c r="Q25" s="54" t="s">
        <v>102</v>
      </c>
      <c r="R25" s="54" t="s">
        <v>125</v>
      </c>
      <c r="S25" s="54" t="s">
        <v>126</v>
      </c>
      <c r="T25" s="54" t="s">
        <v>131</v>
      </c>
      <c r="U25" s="54">
        <v>326</v>
      </c>
      <c r="V25" s="54">
        <v>4</v>
      </c>
      <c r="W25" s="54" t="s">
        <v>106</v>
      </c>
      <c r="X25" s="54">
        <v>511</v>
      </c>
      <c r="Y25" s="54">
        <v>3</v>
      </c>
      <c r="Z25" s="106" t="s">
        <v>106</v>
      </c>
      <c r="AA25" s="106" t="s">
        <v>113</v>
      </c>
      <c r="AB25" s="106" t="s">
        <v>113</v>
      </c>
      <c r="AC25" s="106" t="s">
        <v>113</v>
      </c>
      <c r="AD25" s="106" t="s">
        <v>113</v>
      </c>
      <c r="AE25" s="106" t="s">
        <v>113</v>
      </c>
      <c r="AF25" s="106" t="s">
        <v>113</v>
      </c>
      <c r="AG25" s="54" t="s">
        <v>124</v>
      </c>
      <c r="AH25" s="52">
        <v>62.7</v>
      </c>
      <c r="AI25" s="44" t="s">
        <v>138</v>
      </c>
      <c r="AJ25" s="44" t="s">
        <v>108</v>
      </c>
      <c r="AK25" s="117">
        <f t="shared" si="3"/>
        <v>1598</v>
      </c>
      <c r="AL25" s="44" t="s">
        <v>129</v>
      </c>
      <c r="AM25" s="117">
        <v>5</v>
      </c>
      <c r="AN25" s="41" t="s">
        <v>110</v>
      </c>
    </row>
    <row r="26" spans="1:40" s="111" customFormat="1" x14ac:dyDescent="0.3">
      <c r="A26" s="104" t="s">
        <v>388</v>
      </c>
      <c r="B26" s="44" t="s">
        <v>387</v>
      </c>
      <c r="C26" s="47">
        <v>2</v>
      </c>
      <c r="D26" s="47" t="s">
        <v>96</v>
      </c>
      <c r="E26" s="44" t="s">
        <v>391</v>
      </c>
      <c r="F26" s="44" t="s">
        <v>163</v>
      </c>
      <c r="G26" s="44" t="s">
        <v>166</v>
      </c>
      <c r="H26" s="44" t="s">
        <v>390</v>
      </c>
      <c r="I26" s="44" t="s">
        <v>269</v>
      </c>
      <c r="J26" s="54" t="s">
        <v>97</v>
      </c>
      <c r="K26" s="54" t="s">
        <v>124</v>
      </c>
      <c r="L26" s="54" t="s">
        <v>99</v>
      </c>
      <c r="M26" s="54">
        <v>4</v>
      </c>
      <c r="N26" s="54" t="s">
        <v>100</v>
      </c>
      <c r="O26" s="54">
        <v>1598</v>
      </c>
      <c r="P26" s="54" t="s">
        <v>101</v>
      </c>
      <c r="Q26" s="54" t="s">
        <v>102</v>
      </c>
      <c r="R26" s="54" t="s">
        <v>125</v>
      </c>
      <c r="S26" s="54" t="s">
        <v>126</v>
      </c>
      <c r="T26" s="54" t="s">
        <v>131</v>
      </c>
      <c r="U26" s="54">
        <v>326</v>
      </c>
      <c r="V26" s="54">
        <v>4</v>
      </c>
      <c r="W26" s="54" t="s">
        <v>106</v>
      </c>
      <c r="X26" s="54">
        <v>511</v>
      </c>
      <c r="Y26" s="54">
        <v>3</v>
      </c>
      <c r="Z26" s="106" t="s">
        <v>106</v>
      </c>
      <c r="AA26" s="106" t="s">
        <v>113</v>
      </c>
      <c r="AB26" s="106" t="s">
        <v>113</v>
      </c>
      <c r="AC26" s="106" t="s">
        <v>113</v>
      </c>
      <c r="AD26" s="106" t="s">
        <v>113</v>
      </c>
      <c r="AE26" s="106" t="s">
        <v>113</v>
      </c>
      <c r="AF26" s="106" t="s">
        <v>113</v>
      </c>
      <c r="AG26" s="54" t="s">
        <v>124</v>
      </c>
      <c r="AH26" s="52">
        <v>62.7</v>
      </c>
      <c r="AI26" s="44" t="s">
        <v>138</v>
      </c>
      <c r="AJ26" s="44" t="s">
        <v>108</v>
      </c>
      <c r="AK26" s="117">
        <f t="shared" si="3"/>
        <v>1598</v>
      </c>
      <c r="AL26" s="44" t="s">
        <v>129</v>
      </c>
      <c r="AM26" s="117">
        <v>5</v>
      </c>
      <c r="AN26" s="41" t="s">
        <v>110</v>
      </c>
    </row>
    <row r="27" spans="1:40" s="111" customFormat="1" x14ac:dyDescent="0.3">
      <c r="A27" s="105" t="s">
        <v>306</v>
      </c>
      <c r="B27" s="41" t="s">
        <v>180</v>
      </c>
      <c r="C27" s="81">
        <v>2</v>
      </c>
      <c r="D27" s="81" t="s">
        <v>96</v>
      </c>
      <c r="E27" s="41" t="s">
        <v>340</v>
      </c>
      <c r="F27" s="41" t="s">
        <v>181</v>
      </c>
      <c r="G27" s="41" t="s">
        <v>166</v>
      </c>
      <c r="H27" s="41" t="s">
        <v>182</v>
      </c>
      <c r="I27" s="41" t="s">
        <v>292</v>
      </c>
      <c r="J27" s="106" t="s">
        <v>97</v>
      </c>
      <c r="K27" s="106" t="s">
        <v>124</v>
      </c>
      <c r="L27" s="106" t="s">
        <v>99</v>
      </c>
      <c r="M27" s="106">
        <v>4</v>
      </c>
      <c r="N27" s="106" t="s">
        <v>100</v>
      </c>
      <c r="O27" s="106">
        <v>1598</v>
      </c>
      <c r="P27" s="106" t="s">
        <v>101</v>
      </c>
      <c r="Q27" s="106" t="s">
        <v>102</v>
      </c>
      <c r="R27" s="106" t="s">
        <v>125</v>
      </c>
      <c r="S27" s="106" t="s">
        <v>126</v>
      </c>
      <c r="T27" s="106" t="s">
        <v>131</v>
      </c>
      <c r="U27" s="106">
        <v>275</v>
      </c>
      <c r="V27" s="106">
        <v>1</v>
      </c>
      <c r="W27" s="106" t="s">
        <v>106</v>
      </c>
      <c r="X27" s="106">
        <v>331</v>
      </c>
      <c r="Y27" s="106">
        <v>12</v>
      </c>
      <c r="Z27" s="106" t="s">
        <v>106</v>
      </c>
      <c r="AA27" s="106" t="s">
        <v>113</v>
      </c>
      <c r="AB27" s="106" t="s">
        <v>113</v>
      </c>
      <c r="AC27" s="106" t="s">
        <v>113</v>
      </c>
      <c r="AD27" s="106" t="s">
        <v>113</v>
      </c>
      <c r="AE27" s="106" t="s">
        <v>113</v>
      </c>
      <c r="AF27" s="106" t="s">
        <v>113</v>
      </c>
      <c r="AG27" s="106" t="s">
        <v>124</v>
      </c>
      <c r="AH27" s="107">
        <v>58.5</v>
      </c>
      <c r="AI27" s="41" t="s">
        <v>128</v>
      </c>
      <c r="AJ27" s="41" t="s">
        <v>108</v>
      </c>
      <c r="AK27" s="45">
        <f t="shared" si="3"/>
        <v>1598</v>
      </c>
      <c r="AL27" s="41" t="s">
        <v>129</v>
      </c>
      <c r="AM27" s="45">
        <v>5</v>
      </c>
      <c r="AN27" s="41" t="s">
        <v>205</v>
      </c>
    </row>
    <row r="28" spans="1:40" s="111" customFormat="1" x14ac:dyDescent="0.3">
      <c r="A28" s="105" t="s">
        <v>306</v>
      </c>
      <c r="B28" s="41" t="s">
        <v>180</v>
      </c>
      <c r="C28" s="81">
        <v>2</v>
      </c>
      <c r="D28" s="81" t="s">
        <v>96</v>
      </c>
      <c r="E28" s="41" t="s">
        <v>340</v>
      </c>
      <c r="F28" s="41" t="s">
        <v>181</v>
      </c>
      <c r="G28" s="41" t="s">
        <v>166</v>
      </c>
      <c r="H28" s="41" t="s">
        <v>183</v>
      </c>
      <c r="I28" s="41" t="s">
        <v>292</v>
      </c>
      <c r="J28" s="106" t="s">
        <v>97</v>
      </c>
      <c r="K28" s="106" t="s">
        <v>124</v>
      </c>
      <c r="L28" s="106" t="s">
        <v>99</v>
      </c>
      <c r="M28" s="106">
        <v>4</v>
      </c>
      <c r="N28" s="106" t="s">
        <v>100</v>
      </c>
      <c r="O28" s="106">
        <v>1598</v>
      </c>
      <c r="P28" s="106" t="s">
        <v>101</v>
      </c>
      <c r="Q28" s="106" t="s">
        <v>102</v>
      </c>
      <c r="R28" s="106" t="s">
        <v>125</v>
      </c>
      <c r="S28" s="106" t="s">
        <v>126</v>
      </c>
      <c r="T28" s="106" t="s">
        <v>131</v>
      </c>
      <c r="U28" s="106">
        <v>275</v>
      </c>
      <c r="V28" s="106">
        <v>1</v>
      </c>
      <c r="W28" s="106" t="s">
        <v>106</v>
      </c>
      <c r="X28" s="106">
        <v>331</v>
      </c>
      <c r="Y28" s="106">
        <v>12</v>
      </c>
      <c r="Z28" s="106" t="s">
        <v>106</v>
      </c>
      <c r="AA28" s="106" t="s">
        <v>113</v>
      </c>
      <c r="AB28" s="106" t="s">
        <v>113</v>
      </c>
      <c r="AC28" s="106" t="s">
        <v>113</v>
      </c>
      <c r="AD28" s="106" t="s">
        <v>113</v>
      </c>
      <c r="AE28" s="106" t="s">
        <v>113</v>
      </c>
      <c r="AF28" s="106" t="s">
        <v>113</v>
      </c>
      <c r="AG28" s="106" t="s">
        <v>124</v>
      </c>
      <c r="AH28" s="107">
        <v>58.5</v>
      </c>
      <c r="AI28" s="41" t="s">
        <v>128</v>
      </c>
      <c r="AJ28" s="41" t="s">
        <v>108</v>
      </c>
      <c r="AK28" s="45">
        <f t="shared" ref="AK28:AK42" si="4">O28</f>
        <v>1598</v>
      </c>
      <c r="AL28" s="41" t="s">
        <v>129</v>
      </c>
      <c r="AM28" s="45">
        <v>5</v>
      </c>
      <c r="AN28" s="41" t="s">
        <v>205</v>
      </c>
    </row>
    <row r="29" spans="1:40" s="111" customFormat="1" x14ac:dyDescent="0.3">
      <c r="A29" s="105" t="s">
        <v>227</v>
      </c>
      <c r="B29" s="41" t="s">
        <v>225</v>
      </c>
      <c r="C29" s="81">
        <v>2</v>
      </c>
      <c r="D29" s="41" t="s">
        <v>96</v>
      </c>
      <c r="E29" s="41" t="s">
        <v>341</v>
      </c>
      <c r="F29" s="41" t="s">
        <v>317</v>
      </c>
      <c r="G29" s="41" t="s">
        <v>318</v>
      </c>
      <c r="H29" s="108" t="s">
        <v>319</v>
      </c>
      <c r="I29" s="41" t="s">
        <v>308</v>
      </c>
      <c r="J29" s="106" t="s">
        <v>97</v>
      </c>
      <c r="K29" s="106" t="s">
        <v>124</v>
      </c>
      <c r="L29" s="106" t="s">
        <v>99</v>
      </c>
      <c r="M29" s="106">
        <v>4</v>
      </c>
      <c r="N29" s="106" t="s">
        <v>100</v>
      </c>
      <c r="O29" s="106">
        <v>1461</v>
      </c>
      <c r="P29" s="106" t="s">
        <v>101</v>
      </c>
      <c r="Q29" s="106" t="s">
        <v>102</v>
      </c>
      <c r="R29" s="106" t="s">
        <v>125</v>
      </c>
      <c r="S29" s="106" t="s">
        <v>126</v>
      </c>
      <c r="T29" s="106" t="s">
        <v>127</v>
      </c>
      <c r="U29" s="106">
        <v>141</v>
      </c>
      <c r="V29" s="106">
        <v>4</v>
      </c>
      <c r="W29" s="106" t="s">
        <v>106</v>
      </c>
      <c r="X29" s="106">
        <v>191</v>
      </c>
      <c r="Y29" s="106">
        <v>2</v>
      </c>
      <c r="Z29" s="106" t="s">
        <v>106</v>
      </c>
      <c r="AA29" s="106" t="s">
        <v>113</v>
      </c>
      <c r="AB29" s="106" t="s">
        <v>113</v>
      </c>
      <c r="AC29" s="106" t="s">
        <v>113</v>
      </c>
      <c r="AD29" s="106" t="s">
        <v>113</v>
      </c>
      <c r="AE29" s="106" t="s">
        <v>113</v>
      </c>
      <c r="AF29" s="106" t="s">
        <v>113</v>
      </c>
      <c r="AG29" s="106" t="s">
        <v>124</v>
      </c>
      <c r="AH29" s="107">
        <v>54.2</v>
      </c>
      <c r="AI29" s="41" t="s">
        <v>138</v>
      </c>
      <c r="AJ29" s="41" t="s">
        <v>108</v>
      </c>
      <c r="AK29" s="45">
        <f t="shared" si="4"/>
        <v>1461</v>
      </c>
      <c r="AL29" s="41" t="s">
        <v>129</v>
      </c>
      <c r="AM29" s="45">
        <v>6</v>
      </c>
      <c r="AN29" s="41" t="s">
        <v>110</v>
      </c>
    </row>
    <row r="30" spans="1:40" s="111" customFormat="1" x14ac:dyDescent="0.3">
      <c r="A30" s="105" t="s">
        <v>227</v>
      </c>
      <c r="B30" s="41" t="s">
        <v>225</v>
      </c>
      <c r="C30" s="81">
        <v>2</v>
      </c>
      <c r="D30" s="41" t="s">
        <v>96</v>
      </c>
      <c r="E30" s="41" t="s">
        <v>341</v>
      </c>
      <c r="F30" s="41" t="s">
        <v>317</v>
      </c>
      <c r="G30" s="41" t="s">
        <v>318</v>
      </c>
      <c r="H30" s="108" t="s">
        <v>320</v>
      </c>
      <c r="I30" s="41" t="s">
        <v>308</v>
      </c>
      <c r="J30" s="106" t="s">
        <v>97</v>
      </c>
      <c r="K30" s="106" t="s">
        <v>124</v>
      </c>
      <c r="L30" s="106" t="s">
        <v>99</v>
      </c>
      <c r="M30" s="106">
        <v>4</v>
      </c>
      <c r="N30" s="106" t="s">
        <v>100</v>
      </c>
      <c r="O30" s="106">
        <v>1461</v>
      </c>
      <c r="P30" s="106" t="s">
        <v>101</v>
      </c>
      <c r="Q30" s="106" t="s">
        <v>102</v>
      </c>
      <c r="R30" s="106" t="s">
        <v>125</v>
      </c>
      <c r="S30" s="106" t="s">
        <v>126</v>
      </c>
      <c r="T30" s="106" t="s">
        <v>127</v>
      </c>
      <c r="U30" s="106">
        <v>141</v>
      </c>
      <c r="V30" s="106">
        <v>4</v>
      </c>
      <c r="W30" s="106" t="s">
        <v>106</v>
      </c>
      <c r="X30" s="106">
        <v>191</v>
      </c>
      <c r="Y30" s="106">
        <v>2</v>
      </c>
      <c r="Z30" s="106" t="s">
        <v>106</v>
      </c>
      <c r="AA30" s="106" t="s">
        <v>113</v>
      </c>
      <c r="AB30" s="106" t="s">
        <v>113</v>
      </c>
      <c r="AC30" s="106" t="s">
        <v>113</v>
      </c>
      <c r="AD30" s="106" t="s">
        <v>113</v>
      </c>
      <c r="AE30" s="106" t="s">
        <v>113</v>
      </c>
      <c r="AF30" s="106" t="s">
        <v>113</v>
      </c>
      <c r="AG30" s="106" t="s">
        <v>124</v>
      </c>
      <c r="AH30" s="107">
        <v>54.2</v>
      </c>
      <c r="AI30" s="41" t="s">
        <v>138</v>
      </c>
      <c r="AJ30" s="41" t="s">
        <v>108</v>
      </c>
      <c r="AK30" s="45">
        <f t="shared" si="4"/>
        <v>1461</v>
      </c>
      <c r="AL30" s="41" t="s">
        <v>129</v>
      </c>
      <c r="AM30" s="45">
        <v>6</v>
      </c>
      <c r="AN30" s="41" t="s">
        <v>110</v>
      </c>
    </row>
    <row r="31" spans="1:40" s="111" customFormat="1" x14ac:dyDescent="0.3">
      <c r="A31" s="105" t="s">
        <v>227</v>
      </c>
      <c r="B31" s="41" t="s">
        <v>225</v>
      </c>
      <c r="C31" s="81">
        <v>2</v>
      </c>
      <c r="D31" s="41" t="s">
        <v>96</v>
      </c>
      <c r="E31" s="41" t="s">
        <v>341</v>
      </c>
      <c r="F31" s="41" t="s">
        <v>317</v>
      </c>
      <c r="G31" s="41" t="s">
        <v>321</v>
      </c>
      <c r="H31" s="108" t="s">
        <v>319</v>
      </c>
      <c r="I31" s="41" t="s">
        <v>308</v>
      </c>
      <c r="J31" s="106" t="s">
        <v>97</v>
      </c>
      <c r="K31" s="106" t="s">
        <v>124</v>
      </c>
      <c r="L31" s="106" t="s">
        <v>99</v>
      </c>
      <c r="M31" s="106">
        <v>4</v>
      </c>
      <c r="N31" s="106" t="s">
        <v>100</v>
      </c>
      <c r="O31" s="106">
        <v>1461</v>
      </c>
      <c r="P31" s="106" t="s">
        <v>101</v>
      </c>
      <c r="Q31" s="106" t="s">
        <v>102</v>
      </c>
      <c r="R31" s="106" t="s">
        <v>125</v>
      </c>
      <c r="S31" s="106" t="s">
        <v>126</v>
      </c>
      <c r="T31" s="106" t="s">
        <v>127</v>
      </c>
      <c r="U31" s="106">
        <v>141</v>
      </c>
      <c r="V31" s="106">
        <v>4</v>
      </c>
      <c r="W31" s="106" t="s">
        <v>106</v>
      </c>
      <c r="X31" s="106">
        <v>191</v>
      </c>
      <c r="Y31" s="106">
        <v>2</v>
      </c>
      <c r="Z31" s="106" t="s">
        <v>106</v>
      </c>
      <c r="AA31" s="106" t="s">
        <v>113</v>
      </c>
      <c r="AB31" s="106" t="s">
        <v>113</v>
      </c>
      <c r="AC31" s="106" t="s">
        <v>113</v>
      </c>
      <c r="AD31" s="106" t="s">
        <v>113</v>
      </c>
      <c r="AE31" s="106" t="s">
        <v>113</v>
      </c>
      <c r="AF31" s="106" t="s">
        <v>113</v>
      </c>
      <c r="AG31" s="106" t="s">
        <v>124</v>
      </c>
      <c r="AH31" s="107">
        <v>54.2</v>
      </c>
      <c r="AI31" s="41" t="s">
        <v>138</v>
      </c>
      <c r="AJ31" s="41" t="s">
        <v>108</v>
      </c>
      <c r="AK31" s="45">
        <f t="shared" si="4"/>
        <v>1461</v>
      </c>
      <c r="AL31" s="41" t="s">
        <v>129</v>
      </c>
      <c r="AM31" s="45">
        <v>6</v>
      </c>
      <c r="AN31" s="41" t="s">
        <v>110</v>
      </c>
    </row>
    <row r="32" spans="1:40" s="111" customFormat="1" x14ac:dyDescent="0.3">
      <c r="A32" s="105" t="s">
        <v>227</v>
      </c>
      <c r="B32" s="41" t="s">
        <v>225</v>
      </c>
      <c r="C32" s="81">
        <v>2</v>
      </c>
      <c r="D32" s="41" t="s">
        <v>96</v>
      </c>
      <c r="E32" s="41" t="s">
        <v>341</v>
      </c>
      <c r="F32" s="41" t="s">
        <v>317</v>
      </c>
      <c r="G32" s="41" t="s">
        <v>321</v>
      </c>
      <c r="H32" s="108" t="s">
        <v>322</v>
      </c>
      <c r="I32" s="41" t="s">
        <v>308</v>
      </c>
      <c r="J32" s="106" t="s">
        <v>97</v>
      </c>
      <c r="K32" s="106" t="s">
        <v>124</v>
      </c>
      <c r="L32" s="106" t="s">
        <v>99</v>
      </c>
      <c r="M32" s="106">
        <v>4</v>
      </c>
      <c r="N32" s="106" t="s">
        <v>100</v>
      </c>
      <c r="O32" s="106">
        <v>1461</v>
      </c>
      <c r="P32" s="106" t="s">
        <v>101</v>
      </c>
      <c r="Q32" s="106" t="s">
        <v>102</v>
      </c>
      <c r="R32" s="106" t="s">
        <v>125</v>
      </c>
      <c r="S32" s="106" t="s">
        <v>126</v>
      </c>
      <c r="T32" s="106" t="s">
        <v>127</v>
      </c>
      <c r="U32" s="106">
        <v>141</v>
      </c>
      <c r="V32" s="106">
        <v>4</v>
      </c>
      <c r="W32" s="106" t="s">
        <v>106</v>
      </c>
      <c r="X32" s="106">
        <v>191</v>
      </c>
      <c r="Y32" s="106">
        <v>2</v>
      </c>
      <c r="Z32" s="106" t="s">
        <v>106</v>
      </c>
      <c r="AA32" s="106" t="s">
        <v>113</v>
      </c>
      <c r="AB32" s="106" t="s">
        <v>113</v>
      </c>
      <c r="AC32" s="106" t="s">
        <v>113</v>
      </c>
      <c r="AD32" s="106" t="s">
        <v>113</v>
      </c>
      <c r="AE32" s="106" t="s">
        <v>113</v>
      </c>
      <c r="AF32" s="106" t="s">
        <v>113</v>
      </c>
      <c r="AG32" s="106" t="s">
        <v>124</v>
      </c>
      <c r="AH32" s="107">
        <v>54.2</v>
      </c>
      <c r="AI32" s="41" t="s">
        <v>138</v>
      </c>
      <c r="AJ32" s="41" t="s">
        <v>108</v>
      </c>
      <c r="AK32" s="45">
        <f t="shared" si="4"/>
        <v>1461</v>
      </c>
      <c r="AL32" s="41" t="s">
        <v>129</v>
      </c>
      <c r="AM32" s="45">
        <v>6</v>
      </c>
      <c r="AN32" s="41" t="s">
        <v>110</v>
      </c>
    </row>
    <row r="33" spans="1:40" s="111" customFormat="1" x14ac:dyDescent="0.3">
      <c r="A33" s="105" t="s">
        <v>227</v>
      </c>
      <c r="B33" s="41" t="s">
        <v>225</v>
      </c>
      <c r="C33" s="81">
        <v>2</v>
      </c>
      <c r="D33" s="41" t="s">
        <v>96</v>
      </c>
      <c r="E33" s="41" t="s">
        <v>341</v>
      </c>
      <c r="F33" s="41" t="s">
        <v>317</v>
      </c>
      <c r="G33" s="41" t="s">
        <v>321</v>
      </c>
      <c r="H33" s="108" t="s">
        <v>320</v>
      </c>
      <c r="I33" s="41" t="s">
        <v>308</v>
      </c>
      <c r="J33" s="106" t="s">
        <v>97</v>
      </c>
      <c r="K33" s="106" t="s">
        <v>124</v>
      </c>
      <c r="L33" s="106" t="s">
        <v>99</v>
      </c>
      <c r="M33" s="106">
        <v>4</v>
      </c>
      <c r="N33" s="106" t="s">
        <v>100</v>
      </c>
      <c r="O33" s="106">
        <v>1461</v>
      </c>
      <c r="P33" s="106" t="s">
        <v>101</v>
      </c>
      <c r="Q33" s="106" t="s">
        <v>102</v>
      </c>
      <c r="R33" s="106" t="s">
        <v>125</v>
      </c>
      <c r="S33" s="106" t="s">
        <v>126</v>
      </c>
      <c r="T33" s="106" t="s">
        <v>127</v>
      </c>
      <c r="U33" s="106">
        <v>141</v>
      </c>
      <c r="V33" s="106">
        <v>4</v>
      </c>
      <c r="W33" s="106" t="s">
        <v>106</v>
      </c>
      <c r="X33" s="106">
        <v>191</v>
      </c>
      <c r="Y33" s="106">
        <v>2</v>
      </c>
      <c r="Z33" s="106" t="s">
        <v>106</v>
      </c>
      <c r="AA33" s="106" t="s">
        <v>113</v>
      </c>
      <c r="AB33" s="106" t="s">
        <v>113</v>
      </c>
      <c r="AC33" s="106" t="s">
        <v>113</v>
      </c>
      <c r="AD33" s="106" t="s">
        <v>113</v>
      </c>
      <c r="AE33" s="106" t="s">
        <v>113</v>
      </c>
      <c r="AF33" s="106" t="s">
        <v>113</v>
      </c>
      <c r="AG33" s="106" t="s">
        <v>124</v>
      </c>
      <c r="AH33" s="107">
        <v>54.2</v>
      </c>
      <c r="AI33" s="41" t="s">
        <v>138</v>
      </c>
      <c r="AJ33" s="41" t="s">
        <v>108</v>
      </c>
      <c r="AK33" s="45">
        <f t="shared" si="4"/>
        <v>1461</v>
      </c>
      <c r="AL33" s="41" t="s">
        <v>129</v>
      </c>
      <c r="AM33" s="45">
        <v>6</v>
      </c>
      <c r="AN33" s="41" t="s">
        <v>110</v>
      </c>
    </row>
    <row r="34" spans="1:40" s="111" customFormat="1" x14ac:dyDescent="0.3">
      <c r="A34" s="105" t="s">
        <v>227</v>
      </c>
      <c r="B34" s="41" t="s">
        <v>225</v>
      </c>
      <c r="C34" s="81">
        <v>2</v>
      </c>
      <c r="D34" s="41" t="s">
        <v>96</v>
      </c>
      <c r="E34" s="41" t="s">
        <v>341</v>
      </c>
      <c r="F34" s="41" t="s">
        <v>317</v>
      </c>
      <c r="G34" s="41" t="s">
        <v>321</v>
      </c>
      <c r="H34" s="108" t="s">
        <v>323</v>
      </c>
      <c r="I34" s="41" t="s">
        <v>308</v>
      </c>
      <c r="J34" s="106" t="s">
        <v>97</v>
      </c>
      <c r="K34" s="106" t="s">
        <v>124</v>
      </c>
      <c r="L34" s="106" t="s">
        <v>99</v>
      </c>
      <c r="M34" s="106">
        <v>4</v>
      </c>
      <c r="N34" s="106" t="s">
        <v>100</v>
      </c>
      <c r="O34" s="106">
        <v>1461</v>
      </c>
      <c r="P34" s="106" t="s">
        <v>101</v>
      </c>
      <c r="Q34" s="106" t="s">
        <v>102</v>
      </c>
      <c r="R34" s="106" t="s">
        <v>125</v>
      </c>
      <c r="S34" s="106" t="s">
        <v>126</v>
      </c>
      <c r="T34" s="106" t="s">
        <v>127</v>
      </c>
      <c r="U34" s="106">
        <v>141</v>
      </c>
      <c r="V34" s="106">
        <v>4</v>
      </c>
      <c r="W34" s="106" t="s">
        <v>106</v>
      </c>
      <c r="X34" s="106">
        <v>191</v>
      </c>
      <c r="Y34" s="106">
        <v>2</v>
      </c>
      <c r="Z34" s="106" t="s">
        <v>106</v>
      </c>
      <c r="AA34" s="106" t="s">
        <v>113</v>
      </c>
      <c r="AB34" s="106" t="s">
        <v>113</v>
      </c>
      <c r="AC34" s="106" t="s">
        <v>113</v>
      </c>
      <c r="AD34" s="106" t="s">
        <v>113</v>
      </c>
      <c r="AE34" s="106" t="s">
        <v>113</v>
      </c>
      <c r="AF34" s="106" t="s">
        <v>113</v>
      </c>
      <c r="AG34" s="106" t="s">
        <v>124</v>
      </c>
      <c r="AH34" s="107">
        <v>54.2</v>
      </c>
      <c r="AI34" s="41" t="s">
        <v>138</v>
      </c>
      <c r="AJ34" s="41" t="s">
        <v>108</v>
      </c>
      <c r="AK34" s="45">
        <f t="shared" si="4"/>
        <v>1461</v>
      </c>
      <c r="AL34" s="41" t="s">
        <v>129</v>
      </c>
      <c r="AM34" s="45">
        <v>6</v>
      </c>
      <c r="AN34" s="41" t="s">
        <v>110</v>
      </c>
    </row>
    <row r="35" spans="1:40" s="111" customFormat="1" x14ac:dyDescent="0.3">
      <c r="A35" s="105" t="s">
        <v>227</v>
      </c>
      <c r="B35" s="41" t="s">
        <v>225</v>
      </c>
      <c r="C35" s="81">
        <v>2</v>
      </c>
      <c r="D35" s="41" t="s">
        <v>96</v>
      </c>
      <c r="E35" s="41" t="s">
        <v>341</v>
      </c>
      <c r="F35" s="41" t="s">
        <v>317</v>
      </c>
      <c r="G35" s="41" t="s">
        <v>325</v>
      </c>
      <c r="H35" s="108" t="s">
        <v>324</v>
      </c>
      <c r="I35" s="41" t="s">
        <v>308</v>
      </c>
      <c r="J35" s="106" t="s">
        <v>97</v>
      </c>
      <c r="K35" s="106" t="s">
        <v>124</v>
      </c>
      <c r="L35" s="106" t="s">
        <v>99</v>
      </c>
      <c r="M35" s="106">
        <v>4</v>
      </c>
      <c r="N35" s="106" t="s">
        <v>100</v>
      </c>
      <c r="O35" s="106">
        <v>1461</v>
      </c>
      <c r="P35" s="106" t="s">
        <v>101</v>
      </c>
      <c r="Q35" s="106" t="s">
        <v>102</v>
      </c>
      <c r="R35" s="106" t="s">
        <v>125</v>
      </c>
      <c r="S35" s="106" t="s">
        <v>126</v>
      </c>
      <c r="T35" s="106" t="s">
        <v>127</v>
      </c>
      <c r="U35" s="106">
        <v>141</v>
      </c>
      <c r="V35" s="106">
        <v>4</v>
      </c>
      <c r="W35" s="106" t="s">
        <v>106</v>
      </c>
      <c r="X35" s="106">
        <v>191</v>
      </c>
      <c r="Y35" s="106">
        <v>2</v>
      </c>
      <c r="Z35" s="106" t="s">
        <v>106</v>
      </c>
      <c r="AA35" s="106" t="s">
        <v>113</v>
      </c>
      <c r="AB35" s="106" t="s">
        <v>113</v>
      </c>
      <c r="AC35" s="106" t="s">
        <v>113</v>
      </c>
      <c r="AD35" s="106" t="s">
        <v>113</v>
      </c>
      <c r="AE35" s="106" t="s">
        <v>113</v>
      </c>
      <c r="AF35" s="106" t="s">
        <v>113</v>
      </c>
      <c r="AG35" s="106" t="s">
        <v>124</v>
      </c>
      <c r="AH35" s="107">
        <v>54.2</v>
      </c>
      <c r="AI35" s="41" t="s">
        <v>138</v>
      </c>
      <c r="AJ35" s="41" t="s">
        <v>108</v>
      </c>
      <c r="AK35" s="45">
        <f t="shared" si="4"/>
        <v>1461</v>
      </c>
      <c r="AL35" s="41" t="s">
        <v>129</v>
      </c>
      <c r="AM35" s="45">
        <v>6</v>
      </c>
      <c r="AN35" s="41" t="s">
        <v>110</v>
      </c>
    </row>
    <row r="36" spans="1:40" s="111" customFormat="1" x14ac:dyDescent="0.3">
      <c r="A36" s="105" t="s">
        <v>228</v>
      </c>
      <c r="B36" s="41" t="s">
        <v>225</v>
      </c>
      <c r="C36" s="81">
        <v>2</v>
      </c>
      <c r="D36" s="41" t="s">
        <v>96</v>
      </c>
      <c r="E36" s="41" t="s">
        <v>341</v>
      </c>
      <c r="F36" s="41" t="s">
        <v>317</v>
      </c>
      <c r="G36" s="41" t="s">
        <v>326</v>
      </c>
      <c r="H36" s="108" t="s">
        <v>319</v>
      </c>
      <c r="I36" s="41" t="s">
        <v>308</v>
      </c>
      <c r="J36" s="106" t="s">
        <v>97</v>
      </c>
      <c r="K36" s="106" t="s">
        <v>124</v>
      </c>
      <c r="L36" s="106" t="s">
        <v>99</v>
      </c>
      <c r="M36" s="106">
        <v>4</v>
      </c>
      <c r="N36" s="106" t="s">
        <v>100</v>
      </c>
      <c r="O36" s="106">
        <v>1461</v>
      </c>
      <c r="P36" s="106" t="s">
        <v>101</v>
      </c>
      <c r="Q36" s="106" t="s">
        <v>102</v>
      </c>
      <c r="R36" s="106" t="s">
        <v>125</v>
      </c>
      <c r="S36" s="106" t="s">
        <v>126</v>
      </c>
      <c r="T36" s="106" t="s">
        <v>127</v>
      </c>
      <c r="U36" s="106">
        <v>141</v>
      </c>
      <c r="V36" s="106">
        <v>4</v>
      </c>
      <c r="W36" s="106" t="s">
        <v>106</v>
      </c>
      <c r="X36" s="106">
        <v>191</v>
      </c>
      <c r="Y36" s="106">
        <v>2</v>
      </c>
      <c r="Z36" s="106" t="s">
        <v>106</v>
      </c>
      <c r="AA36" s="106" t="s">
        <v>113</v>
      </c>
      <c r="AB36" s="106" t="s">
        <v>113</v>
      </c>
      <c r="AC36" s="106" t="s">
        <v>113</v>
      </c>
      <c r="AD36" s="106" t="s">
        <v>113</v>
      </c>
      <c r="AE36" s="106" t="s">
        <v>113</v>
      </c>
      <c r="AF36" s="106" t="s">
        <v>113</v>
      </c>
      <c r="AG36" s="106" t="s">
        <v>124</v>
      </c>
      <c r="AH36" s="107">
        <v>41.5</v>
      </c>
      <c r="AI36" s="41" t="s">
        <v>138</v>
      </c>
      <c r="AJ36" s="41" t="s">
        <v>108</v>
      </c>
      <c r="AK36" s="45">
        <f t="shared" si="4"/>
        <v>1461</v>
      </c>
      <c r="AL36" s="41" t="s">
        <v>129</v>
      </c>
      <c r="AM36" s="45">
        <v>6</v>
      </c>
      <c r="AN36" s="41" t="s">
        <v>110</v>
      </c>
    </row>
    <row r="37" spans="1:40" s="111" customFormat="1" x14ac:dyDescent="0.3">
      <c r="A37" s="105" t="s">
        <v>228</v>
      </c>
      <c r="B37" s="41" t="s">
        <v>225</v>
      </c>
      <c r="C37" s="81">
        <v>2</v>
      </c>
      <c r="D37" s="41" t="s">
        <v>96</v>
      </c>
      <c r="E37" s="41" t="s">
        <v>341</v>
      </c>
      <c r="F37" s="41" t="s">
        <v>317</v>
      </c>
      <c r="G37" s="41" t="s">
        <v>326</v>
      </c>
      <c r="H37" s="108" t="s">
        <v>320</v>
      </c>
      <c r="I37" s="41" t="s">
        <v>308</v>
      </c>
      <c r="J37" s="106" t="s">
        <v>97</v>
      </c>
      <c r="K37" s="106" t="s">
        <v>124</v>
      </c>
      <c r="L37" s="106" t="s">
        <v>99</v>
      </c>
      <c r="M37" s="106">
        <v>4</v>
      </c>
      <c r="N37" s="106" t="s">
        <v>100</v>
      </c>
      <c r="O37" s="106">
        <v>1461</v>
      </c>
      <c r="P37" s="106" t="s">
        <v>101</v>
      </c>
      <c r="Q37" s="106" t="s">
        <v>102</v>
      </c>
      <c r="R37" s="106" t="s">
        <v>125</v>
      </c>
      <c r="S37" s="106" t="s">
        <v>126</v>
      </c>
      <c r="T37" s="106" t="s">
        <v>127</v>
      </c>
      <c r="U37" s="106">
        <v>141</v>
      </c>
      <c r="V37" s="106">
        <v>4</v>
      </c>
      <c r="W37" s="106" t="s">
        <v>106</v>
      </c>
      <c r="X37" s="106">
        <v>191</v>
      </c>
      <c r="Y37" s="106">
        <v>2</v>
      </c>
      <c r="Z37" s="106" t="s">
        <v>106</v>
      </c>
      <c r="AA37" s="106" t="s">
        <v>113</v>
      </c>
      <c r="AB37" s="106" t="s">
        <v>113</v>
      </c>
      <c r="AC37" s="106" t="s">
        <v>113</v>
      </c>
      <c r="AD37" s="106" t="s">
        <v>113</v>
      </c>
      <c r="AE37" s="106" t="s">
        <v>113</v>
      </c>
      <c r="AF37" s="106" t="s">
        <v>113</v>
      </c>
      <c r="AG37" s="106" t="s">
        <v>124</v>
      </c>
      <c r="AH37" s="107">
        <v>41.5</v>
      </c>
      <c r="AI37" s="41" t="s">
        <v>138</v>
      </c>
      <c r="AJ37" s="41" t="s">
        <v>108</v>
      </c>
      <c r="AK37" s="45">
        <f t="shared" si="4"/>
        <v>1461</v>
      </c>
      <c r="AL37" s="41" t="s">
        <v>129</v>
      </c>
      <c r="AM37" s="45">
        <v>6</v>
      </c>
      <c r="AN37" s="41" t="s">
        <v>110</v>
      </c>
    </row>
    <row r="38" spans="1:40" s="111" customFormat="1" x14ac:dyDescent="0.3">
      <c r="A38" s="105" t="s">
        <v>228</v>
      </c>
      <c r="B38" s="41" t="s">
        <v>225</v>
      </c>
      <c r="C38" s="81">
        <v>2</v>
      </c>
      <c r="D38" s="41" t="s">
        <v>96</v>
      </c>
      <c r="E38" s="41" t="s">
        <v>341</v>
      </c>
      <c r="F38" s="41" t="s">
        <v>317</v>
      </c>
      <c r="G38" s="41" t="s">
        <v>327</v>
      </c>
      <c r="H38" s="108" t="s">
        <v>319</v>
      </c>
      <c r="I38" s="41" t="s">
        <v>308</v>
      </c>
      <c r="J38" s="106" t="s">
        <v>97</v>
      </c>
      <c r="K38" s="106" t="s">
        <v>124</v>
      </c>
      <c r="L38" s="106" t="s">
        <v>99</v>
      </c>
      <c r="M38" s="106">
        <v>4</v>
      </c>
      <c r="N38" s="106" t="s">
        <v>100</v>
      </c>
      <c r="O38" s="106">
        <v>1461</v>
      </c>
      <c r="P38" s="106" t="s">
        <v>101</v>
      </c>
      <c r="Q38" s="106" t="s">
        <v>102</v>
      </c>
      <c r="R38" s="106" t="s">
        <v>125</v>
      </c>
      <c r="S38" s="106" t="s">
        <v>126</v>
      </c>
      <c r="T38" s="106" t="s">
        <v>127</v>
      </c>
      <c r="U38" s="106">
        <v>141</v>
      </c>
      <c r="V38" s="106">
        <v>4</v>
      </c>
      <c r="W38" s="106" t="s">
        <v>106</v>
      </c>
      <c r="X38" s="106">
        <v>191</v>
      </c>
      <c r="Y38" s="106">
        <v>2</v>
      </c>
      <c r="Z38" s="106" t="s">
        <v>106</v>
      </c>
      <c r="AA38" s="106" t="s">
        <v>113</v>
      </c>
      <c r="AB38" s="106" t="s">
        <v>113</v>
      </c>
      <c r="AC38" s="106" t="s">
        <v>113</v>
      </c>
      <c r="AD38" s="106" t="s">
        <v>113</v>
      </c>
      <c r="AE38" s="106" t="s">
        <v>113</v>
      </c>
      <c r="AF38" s="106" t="s">
        <v>113</v>
      </c>
      <c r="AG38" s="106" t="s">
        <v>124</v>
      </c>
      <c r="AH38" s="107">
        <v>41.5</v>
      </c>
      <c r="AI38" s="41" t="s">
        <v>138</v>
      </c>
      <c r="AJ38" s="41" t="s">
        <v>108</v>
      </c>
      <c r="AK38" s="45">
        <f t="shared" si="4"/>
        <v>1461</v>
      </c>
      <c r="AL38" s="41" t="s">
        <v>129</v>
      </c>
      <c r="AM38" s="45">
        <v>6</v>
      </c>
      <c r="AN38" s="41" t="s">
        <v>110</v>
      </c>
    </row>
    <row r="39" spans="1:40" s="111" customFormat="1" x14ac:dyDescent="0.3">
      <c r="A39" s="105" t="s">
        <v>228</v>
      </c>
      <c r="B39" s="41" t="s">
        <v>225</v>
      </c>
      <c r="C39" s="81">
        <v>2</v>
      </c>
      <c r="D39" s="41" t="s">
        <v>96</v>
      </c>
      <c r="E39" s="41" t="s">
        <v>341</v>
      </c>
      <c r="F39" s="41" t="s">
        <v>317</v>
      </c>
      <c r="G39" s="41" t="s">
        <v>327</v>
      </c>
      <c r="H39" s="108" t="s">
        <v>322</v>
      </c>
      <c r="I39" s="41" t="s">
        <v>308</v>
      </c>
      <c r="J39" s="106" t="s">
        <v>97</v>
      </c>
      <c r="K39" s="106" t="s">
        <v>124</v>
      </c>
      <c r="L39" s="106" t="s">
        <v>99</v>
      </c>
      <c r="M39" s="106">
        <v>4</v>
      </c>
      <c r="N39" s="106" t="s">
        <v>100</v>
      </c>
      <c r="O39" s="106">
        <v>1461</v>
      </c>
      <c r="P39" s="106" t="s">
        <v>101</v>
      </c>
      <c r="Q39" s="106" t="s">
        <v>102</v>
      </c>
      <c r="R39" s="106" t="s">
        <v>125</v>
      </c>
      <c r="S39" s="106" t="s">
        <v>126</v>
      </c>
      <c r="T39" s="106" t="s">
        <v>127</v>
      </c>
      <c r="U39" s="106">
        <v>141</v>
      </c>
      <c r="V39" s="106">
        <v>4</v>
      </c>
      <c r="W39" s="106" t="s">
        <v>106</v>
      </c>
      <c r="X39" s="106">
        <v>191</v>
      </c>
      <c r="Y39" s="106">
        <v>2</v>
      </c>
      <c r="Z39" s="106" t="s">
        <v>106</v>
      </c>
      <c r="AA39" s="106" t="s">
        <v>113</v>
      </c>
      <c r="AB39" s="106" t="s">
        <v>113</v>
      </c>
      <c r="AC39" s="106" t="s">
        <v>113</v>
      </c>
      <c r="AD39" s="106" t="s">
        <v>113</v>
      </c>
      <c r="AE39" s="106" t="s">
        <v>113</v>
      </c>
      <c r="AF39" s="106" t="s">
        <v>113</v>
      </c>
      <c r="AG39" s="106" t="s">
        <v>124</v>
      </c>
      <c r="AH39" s="107">
        <v>41.5</v>
      </c>
      <c r="AI39" s="41" t="s">
        <v>138</v>
      </c>
      <c r="AJ39" s="41" t="s">
        <v>108</v>
      </c>
      <c r="AK39" s="45">
        <f t="shared" si="4"/>
        <v>1461</v>
      </c>
      <c r="AL39" s="41" t="s">
        <v>129</v>
      </c>
      <c r="AM39" s="45">
        <v>6</v>
      </c>
      <c r="AN39" s="41" t="s">
        <v>110</v>
      </c>
    </row>
    <row r="40" spans="1:40" s="111" customFormat="1" x14ac:dyDescent="0.3">
      <c r="A40" s="105" t="s">
        <v>228</v>
      </c>
      <c r="B40" s="41" t="s">
        <v>225</v>
      </c>
      <c r="C40" s="81">
        <v>2</v>
      </c>
      <c r="D40" s="41" t="s">
        <v>96</v>
      </c>
      <c r="E40" s="41" t="s">
        <v>341</v>
      </c>
      <c r="F40" s="41" t="s">
        <v>317</v>
      </c>
      <c r="G40" s="41" t="s">
        <v>327</v>
      </c>
      <c r="H40" s="108" t="s">
        <v>320</v>
      </c>
      <c r="I40" s="41" t="s">
        <v>308</v>
      </c>
      <c r="J40" s="106" t="s">
        <v>97</v>
      </c>
      <c r="K40" s="106" t="s">
        <v>124</v>
      </c>
      <c r="L40" s="106" t="s">
        <v>99</v>
      </c>
      <c r="M40" s="106">
        <v>4</v>
      </c>
      <c r="N40" s="106" t="s">
        <v>100</v>
      </c>
      <c r="O40" s="106">
        <v>1461</v>
      </c>
      <c r="P40" s="106" t="s">
        <v>101</v>
      </c>
      <c r="Q40" s="106" t="s">
        <v>102</v>
      </c>
      <c r="R40" s="106" t="s">
        <v>125</v>
      </c>
      <c r="S40" s="106" t="s">
        <v>126</v>
      </c>
      <c r="T40" s="106" t="s">
        <v>127</v>
      </c>
      <c r="U40" s="106">
        <v>141</v>
      </c>
      <c r="V40" s="106">
        <v>4</v>
      </c>
      <c r="W40" s="106" t="s">
        <v>106</v>
      </c>
      <c r="X40" s="106">
        <v>191</v>
      </c>
      <c r="Y40" s="106">
        <v>2</v>
      </c>
      <c r="Z40" s="106" t="s">
        <v>106</v>
      </c>
      <c r="AA40" s="106" t="s">
        <v>113</v>
      </c>
      <c r="AB40" s="106" t="s">
        <v>113</v>
      </c>
      <c r="AC40" s="106" t="s">
        <v>113</v>
      </c>
      <c r="AD40" s="106" t="s">
        <v>113</v>
      </c>
      <c r="AE40" s="106" t="s">
        <v>113</v>
      </c>
      <c r="AF40" s="106" t="s">
        <v>113</v>
      </c>
      <c r="AG40" s="106" t="s">
        <v>124</v>
      </c>
      <c r="AH40" s="107">
        <v>41.5</v>
      </c>
      <c r="AI40" s="41" t="s">
        <v>138</v>
      </c>
      <c r="AJ40" s="41" t="s">
        <v>108</v>
      </c>
      <c r="AK40" s="45">
        <f t="shared" si="4"/>
        <v>1461</v>
      </c>
      <c r="AL40" s="41" t="s">
        <v>129</v>
      </c>
      <c r="AM40" s="45">
        <v>6</v>
      </c>
      <c r="AN40" s="41" t="s">
        <v>110</v>
      </c>
    </row>
    <row r="41" spans="1:40" s="111" customFormat="1" x14ac:dyDescent="0.3">
      <c r="A41" s="105" t="s">
        <v>228</v>
      </c>
      <c r="B41" s="41" t="s">
        <v>225</v>
      </c>
      <c r="C41" s="81">
        <v>2</v>
      </c>
      <c r="D41" s="41" t="s">
        <v>96</v>
      </c>
      <c r="E41" s="41" t="s">
        <v>341</v>
      </c>
      <c r="F41" s="41" t="s">
        <v>317</v>
      </c>
      <c r="G41" s="41" t="s">
        <v>327</v>
      </c>
      <c r="H41" s="108" t="s">
        <v>323</v>
      </c>
      <c r="I41" s="41" t="s">
        <v>308</v>
      </c>
      <c r="J41" s="106" t="s">
        <v>97</v>
      </c>
      <c r="K41" s="106" t="s">
        <v>124</v>
      </c>
      <c r="L41" s="106" t="s">
        <v>99</v>
      </c>
      <c r="M41" s="106">
        <v>4</v>
      </c>
      <c r="N41" s="106" t="s">
        <v>100</v>
      </c>
      <c r="O41" s="106">
        <v>1461</v>
      </c>
      <c r="P41" s="106" t="s">
        <v>101</v>
      </c>
      <c r="Q41" s="106" t="s">
        <v>102</v>
      </c>
      <c r="R41" s="106" t="s">
        <v>125</v>
      </c>
      <c r="S41" s="106" t="s">
        <v>126</v>
      </c>
      <c r="T41" s="106" t="s">
        <v>127</v>
      </c>
      <c r="U41" s="106">
        <v>141</v>
      </c>
      <c r="V41" s="106">
        <v>4</v>
      </c>
      <c r="W41" s="106" t="s">
        <v>106</v>
      </c>
      <c r="X41" s="106">
        <v>191</v>
      </c>
      <c r="Y41" s="106">
        <v>2</v>
      </c>
      <c r="Z41" s="106" t="s">
        <v>106</v>
      </c>
      <c r="AA41" s="106" t="s">
        <v>113</v>
      </c>
      <c r="AB41" s="106" t="s">
        <v>113</v>
      </c>
      <c r="AC41" s="106" t="s">
        <v>113</v>
      </c>
      <c r="AD41" s="106" t="s">
        <v>113</v>
      </c>
      <c r="AE41" s="106" t="s">
        <v>113</v>
      </c>
      <c r="AF41" s="106" t="s">
        <v>113</v>
      </c>
      <c r="AG41" s="106" t="s">
        <v>124</v>
      </c>
      <c r="AH41" s="107">
        <v>41.5</v>
      </c>
      <c r="AI41" s="41" t="s">
        <v>138</v>
      </c>
      <c r="AJ41" s="41" t="s">
        <v>108</v>
      </c>
      <c r="AK41" s="45">
        <f t="shared" si="4"/>
        <v>1461</v>
      </c>
      <c r="AL41" s="41" t="s">
        <v>129</v>
      </c>
      <c r="AM41" s="45">
        <v>6</v>
      </c>
      <c r="AN41" s="41" t="s">
        <v>110</v>
      </c>
    </row>
    <row r="42" spans="1:40" s="111" customFormat="1" x14ac:dyDescent="0.3">
      <c r="A42" s="105" t="s">
        <v>228</v>
      </c>
      <c r="B42" s="41" t="s">
        <v>225</v>
      </c>
      <c r="C42" s="81">
        <v>2</v>
      </c>
      <c r="D42" s="41" t="s">
        <v>96</v>
      </c>
      <c r="E42" s="41" t="s">
        <v>341</v>
      </c>
      <c r="F42" s="41" t="s">
        <v>317</v>
      </c>
      <c r="G42" s="41" t="s">
        <v>328</v>
      </c>
      <c r="H42" s="108" t="s">
        <v>324</v>
      </c>
      <c r="I42" s="41" t="s">
        <v>308</v>
      </c>
      <c r="J42" s="106" t="s">
        <v>97</v>
      </c>
      <c r="K42" s="106" t="s">
        <v>124</v>
      </c>
      <c r="L42" s="106" t="s">
        <v>99</v>
      </c>
      <c r="M42" s="106">
        <v>4</v>
      </c>
      <c r="N42" s="106" t="s">
        <v>100</v>
      </c>
      <c r="O42" s="106">
        <v>1461</v>
      </c>
      <c r="P42" s="106" t="s">
        <v>101</v>
      </c>
      <c r="Q42" s="106" t="s">
        <v>102</v>
      </c>
      <c r="R42" s="106" t="s">
        <v>125</v>
      </c>
      <c r="S42" s="106" t="s">
        <v>126</v>
      </c>
      <c r="T42" s="106" t="s">
        <v>127</v>
      </c>
      <c r="U42" s="106">
        <v>141</v>
      </c>
      <c r="V42" s="106">
        <v>4</v>
      </c>
      <c r="W42" s="106" t="s">
        <v>106</v>
      </c>
      <c r="X42" s="106">
        <v>191</v>
      </c>
      <c r="Y42" s="106">
        <v>2</v>
      </c>
      <c r="Z42" s="106" t="s">
        <v>106</v>
      </c>
      <c r="AA42" s="106" t="s">
        <v>113</v>
      </c>
      <c r="AB42" s="106" t="s">
        <v>113</v>
      </c>
      <c r="AC42" s="106" t="s">
        <v>113</v>
      </c>
      <c r="AD42" s="106" t="s">
        <v>113</v>
      </c>
      <c r="AE42" s="106" t="s">
        <v>113</v>
      </c>
      <c r="AF42" s="106" t="s">
        <v>113</v>
      </c>
      <c r="AG42" s="106" t="s">
        <v>124</v>
      </c>
      <c r="AH42" s="107">
        <v>41.5</v>
      </c>
      <c r="AI42" s="41" t="s">
        <v>138</v>
      </c>
      <c r="AJ42" s="41" t="s">
        <v>108</v>
      </c>
      <c r="AK42" s="45">
        <f t="shared" si="4"/>
        <v>1461</v>
      </c>
      <c r="AL42" s="41" t="s">
        <v>129</v>
      </c>
      <c r="AM42" s="45">
        <v>6</v>
      </c>
      <c r="AN42" s="41" t="s">
        <v>110</v>
      </c>
    </row>
    <row r="43" spans="1:40" s="111" customFormat="1" x14ac:dyDescent="0.3">
      <c r="A43" s="105" t="s">
        <v>229</v>
      </c>
      <c r="B43" s="41" t="s">
        <v>226</v>
      </c>
      <c r="C43" s="81">
        <v>2</v>
      </c>
      <c r="D43" s="41" t="s">
        <v>96</v>
      </c>
      <c r="E43" s="41" t="s">
        <v>342</v>
      </c>
      <c r="F43" s="41" t="s">
        <v>317</v>
      </c>
      <c r="G43" s="41" t="s">
        <v>329</v>
      </c>
      <c r="H43" s="108" t="s">
        <v>320</v>
      </c>
      <c r="I43" s="41" t="s">
        <v>309</v>
      </c>
      <c r="J43" s="106" t="s">
        <v>97</v>
      </c>
      <c r="K43" s="106" t="s">
        <v>124</v>
      </c>
      <c r="L43" s="106" t="s">
        <v>99</v>
      </c>
      <c r="M43" s="106">
        <v>4</v>
      </c>
      <c r="N43" s="106" t="s">
        <v>100</v>
      </c>
      <c r="O43" s="106">
        <v>1461</v>
      </c>
      <c r="P43" s="106" t="s">
        <v>101</v>
      </c>
      <c r="Q43" s="106" t="s">
        <v>102</v>
      </c>
      <c r="R43" s="106" t="s">
        <v>125</v>
      </c>
      <c r="S43" s="106" t="s">
        <v>126</v>
      </c>
      <c r="T43" s="106" t="s">
        <v>127</v>
      </c>
      <c r="U43" s="106">
        <v>141</v>
      </c>
      <c r="V43" s="106">
        <v>4</v>
      </c>
      <c r="W43" s="106" t="s">
        <v>106</v>
      </c>
      <c r="X43" s="106">
        <v>191</v>
      </c>
      <c r="Y43" s="106">
        <v>2</v>
      </c>
      <c r="Z43" s="106" t="s">
        <v>106</v>
      </c>
      <c r="AA43" s="106" t="s">
        <v>113</v>
      </c>
      <c r="AB43" s="106" t="s">
        <v>113</v>
      </c>
      <c r="AC43" s="106" t="s">
        <v>113</v>
      </c>
      <c r="AD43" s="106" t="s">
        <v>113</v>
      </c>
      <c r="AE43" s="106" t="s">
        <v>113</v>
      </c>
      <c r="AF43" s="106" t="s">
        <v>113</v>
      </c>
      <c r="AG43" s="106" t="s">
        <v>124</v>
      </c>
      <c r="AH43" s="107">
        <v>57.9</v>
      </c>
      <c r="AI43" s="41" t="s">
        <v>138</v>
      </c>
      <c r="AJ43" s="41" t="s">
        <v>108</v>
      </c>
      <c r="AK43" s="45">
        <f t="shared" ref="AK43:AK61" si="5">O43</f>
        <v>1461</v>
      </c>
      <c r="AL43" s="41" t="s">
        <v>129</v>
      </c>
      <c r="AM43" s="45">
        <v>6</v>
      </c>
      <c r="AN43" s="41" t="s">
        <v>110</v>
      </c>
    </row>
    <row r="44" spans="1:40" s="111" customFormat="1" x14ac:dyDescent="0.3">
      <c r="A44" s="105" t="s">
        <v>229</v>
      </c>
      <c r="B44" s="41" t="s">
        <v>226</v>
      </c>
      <c r="C44" s="81">
        <v>2</v>
      </c>
      <c r="D44" s="41" t="s">
        <v>96</v>
      </c>
      <c r="E44" s="41" t="s">
        <v>342</v>
      </c>
      <c r="F44" s="41" t="s">
        <v>317</v>
      </c>
      <c r="G44" s="41" t="s">
        <v>329</v>
      </c>
      <c r="H44" s="108" t="s">
        <v>330</v>
      </c>
      <c r="I44" s="41" t="s">
        <v>309</v>
      </c>
      <c r="J44" s="106" t="s">
        <v>97</v>
      </c>
      <c r="K44" s="106" t="s">
        <v>124</v>
      </c>
      <c r="L44" s="106" t="s">
        <v>99</v>
      </c>
      <c r="M44" s="106">
        <v>4</v>
      </c>
      <c r="N44" s="106" t="s">
        <v>100</v>
      </c>
      <c r="O44" s="106">
        <v>1461</v>
      </c>
      <c r="P44" s="106" t="s">
        <v>101</v>
      </c>
      <c r="Q44" s="106" t="s">
        <v>102</v>
      </c>
      <c r="R44" s="106" t="s">
        <v>125</v>
      </c>
      <c r="S44" s="106" t="s">
        <v>126</v>
      </c>
      <c r="T44" s="106" t="s">
        <v>127</v>
      </c>
      <c r="U44" s="106">
        <v>141</v>
      </c>
      <c r="V44" s="106">
        <v>4</v>
      </c>
      <c r="W44" s="106" t="s">
        <v>106</v>
      </c>
      <c r="X44" s="106">
        <v>191</v>
      </c>
      <c r="Y44" s="106">
        <v>2</v>
      </c>
      <c r="Z44" s="106" t="s">
        <v>106</v>
      </c>
      <c r="AA44" s="106" t="s">
        <v>113</v>
      </c>
      <c r="AB44" s="106" t="s">
        <v>113</v>
      </c>
      <c r="AC44" s="106" t="s">
        <v>113</v>
      </c>
      <c r="AD44" s="106" t="s">
        <v>113</v>
      </c>
      <c r="AE44" s="106" t="s">
        <v>113</v>
      </c>
      <c r="AF44" s="106" t="s">
        <v>113</v>
      </c>
      <c r="AG44" s="106" t="s">
        <v>124</v>
      </c>
      <c r="AH44" s="107">
        <v>57.9</v>
      </c>
      <c r="AI44" s="41" t="s">
        <v>138</v>
      </c>
      <c r="AJ44" s="41" t="s">
        <v>108</v>
      </c>
      <c r="AK44" s="45">
        <f t="shared" si="5"/>
        <v>1461</v>
      </c>
      <c r="AL44" s="41" t="s">
        <v>129</v>
      </c>
      <c r="AM44" s="45">
        <v>6</v>
      </c>
      <c r="AN44" s="41" t="s">
        <v>110</v>
      </c>
    </row>
    <row r="45" spans="1:40" s="111" customFormat="1" x14ac:dyDescent="0.3">
      <c r="A45" s="105" t="s">
        <v>229</v>
      </c>
      <c r="B45" s="41" t="s">
        <v>226</v>
      </c>
      <c r="C45" s="81">
        <v>2</v>
      </c>
      <c r="D45" s="41" t="s">
        <v>96</v>
      </c>
      <c r="E45" s="41" t="s">
        <v>342</v>
      </c>
      <c r="F45" s="41" t="s">
        <v>317</v>
      </c>
      <c r="G45" s="41" t="s">
        <v>331</v>
      </c>
      <c r="H45" s="108" t="s">
        <v>322</v>
      </c>
      <c r="I45" s="41" t="s">
        <v>309</v>
      </c>
      <c r="J45" s="106" t="s">
        <v>97</v>
      </c>
      <c r="K45" s="106" t="s">
        <v>124</v>
      </c>
      <c r="L45" s="106" t="s">
        <v>99</v>
      </c>
      <c r="M45" s="106">
        <v>4</v>
      </c>
      <c r="N45" s="106" t="s">
        <v>100</v>
      </c>
      <c r="O45" s="106">
        <v>1461</v>
      </c>
      <c r="P45" s="106" t="s">
        <v>101</v>
      </c>
      <c r="Q45" s="106" t="s">
        <v>102</v>
      </c>
      <c r="R45" s="106" t="s">
        <v>125</v>
      </c>
      <c r="S45" s="106" t="s">
        <v>126</v>
      </c>
      <c r="T45" s="106" t="s">
        <v>127</v>
      </c>
      <c r="U45" s="106">
        <v>141</v>
      </c>
      <c r="V45" s="106">
        <v>4</v>
      </c>
      <c r="W45" s="106" t="s">
        <v>106</v>
      </c>
      <c r="X45" s="106">
        <v>191</v>
      </c>
      <c r="Y45" s="106">
        <v>2</v>
      </c>
      <c r="Z45" s="106" t="s">
        <v>106</v>
      </c>
      <c r="AA45" s="106" t="s">
        <v>113</v>
      </c>
      <c r="AB45" s="106" t="s">
        <v>113</v>
      </c>
      <c r="AC45" s="106" t="s">
        <v>113</v>
      </c>
      <c r="AD45" s="106" t="s">
        <v>113</v>
      </c>
      <c r="AE45" s="106" t="s">
        <v>113</v>
      </c>
      <c r="AF45" s="106" t="s">
        <v>113</v>
      </c>
      <c r="AG45" s="106" t="s">
        <v>124</v>
      </c>
      <c r="AH45" s="107">
        <v>57.9</v>
      </c>
      <c r="AI45" s="41" t="s">
        <v>138</v>
      </c>
      <c r="AJ45" s="41" t="s">
        <v>108</v>
      </c>
      <c r="AK45" s="45">
        <f t="shared" si="5"/>
        <v>1461</v>
      </c>
      <c r="AL45" s="41" t="s">
        <v>129</v>
      </c>
      <c r="AM45" s="45">
        <v>6</v>
      </c>
      <c r="AN45" s="41" t="s">
        <v>110</v>
      </c>
    </row>
    <row r="46" spans="1:40" s="111" customFormat="1" x14ac:dyDescent="0.3">
      <c r="A46" s="105" t="s">
        <v>229</v>
      </c>
      <c r="B46" s="41" t="s">
        <v>226</v>
      </c>
      <c r="C46" s="81">
        <v>2</v>
      </c>
      <c r="D46" s="41" t="s">
        <v>96</v>
      </c>
      <c r="E46" s="41" t="s">
        <v>342</v>
      </c>
      <c r="F46" s="41" t="s">
        <v>317</v>
      </c>
      <c r="G46" s="41" t="s">
        <v>331</v>
      </c>
      <c r="H46" s="108" t="s">
        <v>320</v>
      </c>
      <c r="I46" s="41" t="s">
        <v>309</v>
      </c>
      <c r="J46" s="106" t="s">
        <v>97</v>
      </c>
      <c r="K46" s="106" t="s">
        <v>124</v>
      </c>
      <c r="L46" s="106" t="s">
        <v>99</v>
      </c>
      <c r="M46" s="106">
        <v>4</v>
      </c>
      <c r="N46" s="106" t="s">
        <v>100</v>
      </c>
      <c r="O46" s="106">
        <v>1461</v>
      </c>
      <c r="P46" s="106" t="s">
        <v>101</v>
      </c>
      <c r="Q46" s="106" t="s">
        <v>102</v>
      </c>
      <c r="R46" s="106" t="s">
        <v>125</v>
      </c>
      <c r="S46" s="106" t="s">
        <v>126</v>
      </c>
      <c r="T46" s="106" t="s">
        <v>127</v>
      </c>
      <c r="U46" s="106">
        <v>141</v>
      </c>
      <c r="V46" s="106">
        <v>4</v>
      </c>
      <c r="W46" s="106" t="s">
        <v>106</v>
      </c>
      <c r="X46" s="106">
        <v>191</v>
      </c>
      <c r="Y46" s="106">
        <v>2</v>
      </c>
      <c r="Z46" s="106" t="s">
        <v>106</v>
      </c>
      <c r="AA46" s="106" t="s">
        <v>113</v>
      </c>
      <c r="AB46" s="106" t="s">
        <v>113</v>
      </c>
      <c r="AC46" s="106" t="s">
        <v>113</v>
      </c>
      <c r="AD46" s="106" t="s">
        <v>113</v>
      </c>
      <c r="AE46" s="106" t="s">
        <v>113</v>
      </c>
      <c r="AF46" s="106" t="s">
        <v>113</v>
      </c>
      <c r="AG46" s="106" t="s">
        <v>124</v>
      </c>
      <c r="AH46" s="107">
        <v>57.9</v>
      </c>
      <c r="AI46" s="41" t="s">
        <v>138</v>
      </c>
      <c r="AJ46" s="41" t="s">
        <v>108</v>
      </c>
      <c r="AK46" s="45">
        <f t="shared" si="5"/>
        <v>1461</v>
      </c>
      <c r="AL46" s="41" t="s">
        <v>129</v>
      </c>
      <c r="AM46" s="45">
        <v>6</v>
      </c>
      <c r="AN46" s="41" t="s">
        <v>110</v>
      </c>
    </row>
    <row r="47" spans="1:40" s="111" customFormat="1" x14ac:dyDescent="0.3">
      <c r="A47" s="105" t="s">
        <v>229</v>
      </c>
      <c r="B47" s="41" t="s">
        <v>226</v>
      </c>
      <c r="C47" s="81">
        <v>2</v>
      </c>
      <c r="D47" s="41" t="s">
        <v>96</v>
      </c>
      <c r="E47" s="41" t="s">
        <v>342</v>
      </c>
      <c r="F47" s="41" t="s">
        <v>317</v>
      </c>
      <c r="G47" s="41" t="s">
        <v>331</v>
      </c>
      <c r="H47" s="108" t="s">
        <v>330</v>
      </c>
      <c r="I47" s="41" t="s">
        <v>309</v>
      </c>
      <c r="J47" s="106" t="s">
        <v>97</v>
      </c>
      <c r="K47" s="106" t="s">
        <v>124</v>
      </c>
      <c r="L47" s="106" t="s">
        <v>99</v>
      </c>
      <c r="M47" s="106">
        <v>4</v>
      </c>
      <c r="N47" s="106" t="s">
        <v>100</v>
      </c>
      <c r="O47" s="106">
        <v>1461</v>
      </c>
      <c r="P47" s="106" t="s">
        <v>101</v>
      </c>
      <c r="Q47" s="106" t="s">
        <v>102</v>
      </c>
      <c r="R47" s="106" t="s">
        <v>125</v>
      </c>
      <c r="S47" s="106" t="s">
        <v>126</v>
      </c>
      <c r="T47" s="106" t="s">
        <v>127</v>
      </c>
      <c r="U47" s="106">
        <v>141</v>
      </c>
      <c r="V47" s="106">
        <v>4</v>
      </c>
      <c r="W47" s="106" t="s">
        <v>106</v>
      </c>
      <c r="X47" s="106">
        <v>191</v>
      </c>
      <c r="Y47" s="106">
        <v>2</v>
      </c>
      <c r="Z47" s="106" t="s">
        <v>106</v>
      </c>
      <c r="AA47" s="106" t="s">
        <v>113</v>
      </c>
      <c r="AB47" s="106" t="s">
        <v>113</v>
      </c>
      <c r="AC47" s="106" t="s">
        <v>113</v>
      </c>
      <c r="AD47" s="106" t="s">
        <v>113</v>
      </c>
      <c r="AE47" s="106" t="s">
        <v>113</v>
      </c>
      <c r="AF47" s="106" t="s">
        <v>113</v>
      </c>
      <c r="AG47" s="106" t="s">
        <v>124</v>
      </c>
      <c r="AH47" s="107">
        <v>57.9</v>
      </c>
      <c r="AI47" s="41" t="s">
        <v>138</v>
      </c>
      <c r="AJ47" s="41" t="s">
        <v>108</v>
      </c>
      <c r="AK47" s="45">
        <f t="shared" si="5"/>
        <v>1461</v>
      </c>
      <c r="AL47" s="41" t="s">
        <v>129</v>
      </c>
      <c r="AM47" s="45">
        <v>6</v>
      </c>
      <c r="AN47" s="41" t="s">
        <v>110</v>
      </c>
    </row>
    <row r="48" spans="1:40" s="111" customFormat="1" x14ac:dyDescent="0.3">
      <c r="A48" s="105" t="s">
        <v>229</v>
      </c>
      <c r="B48" s="41" t="s">
        <v>226</v>
      </c>
      <c r="C48" s="81">
        <v>2</v>
      </c>
      <c r="D48" s="41" t="s">
        <v>96</v>
      </c>
      <c r="E48" s="41" t="s">
        <v>342</v>
      </c>
      <c r="F48" s="41" t="s">
        <v>317</v>
      </c>
      <c r="G48" s="41" t="s">
        <v>331</v>
      </c>
      <c r="H48" s="108" t="s">
        <v>332</v>
      </c>
      <c r="I48" s="41" t="s">
        <v>309</v>
      </c>
      <c r="J48" s="106" t="s">
        <v>97</v>
      </c>
      <c r="K48" s="106" t="s">
        <v>124</v>
      </c>
      <c r="L48" s="106" t="s">
        <v>99</v>
      </c>
      <c r="M48" s="106">
        <v>4</v>
      </c>
      <c r="N48" s="106" t="s">
        <v>100</v>
      </c>
      <c r="O48" s="106">
        <v>1461</v>
      </c>
      <c r="P48" s="106" t="s">
        <v>101</v>
      </c>
      <c r="Q48" s="106" t="s">
        <v>102</v>
      </c>
      <c r="R48" s="106" t="s">
        <v>125</v>
      </c>
      <c r="S48" s="106" t="s">
        <v>126</v>
      </c>
      <c r="T48" s="106" t="s">
        <v>127</v>
      </c>
      <c r="U48" s="106">
        <v>141</v>
      </c>
      <c r="V48" s="106">
        <v>4</v>
      </c>
      <c r="W48" s="106" t="s">
        <v>106</v>
      </c>
      <c r="X48" s="106">
        <v>191</v>
      </c>
      <c r="Y48" s="106">
        <v>2</v>
      </c>
      <c r="Z48" s="106" t="s">
        <v>106</v>
      </c>
      <c r="AA48" s="106" t="s">
        <v>113</v>
      </c>
      <c r="AB48" s="106" t="s">
        <v>113</v>
      </c>
      <c r="AC48" s="106" t="s">
        <v>113</v>
      </c>
      <c r="AD48" s="106" t="s">
        <v>113</v>
      </c>
      <c r="AE48" s="106" t="s">
        <v>113</v>
      </c>
      <c r="AF48" s="106" t="s">
        <v>113</v>
      </c>
      <c r="AG48" s="106" t="s">
        <v>124</v>
      </c>
      <c r="AH48" s="107">
        <v>57.9</v>
      </c>
      <c r="AI48" s="41" t="s">
        <v>138</v>
      </c>
      <c r="AJ48" s="41" t="s">
        <v>108</v>
      </c>
      <c r="AK48" s="45">
        <f t="shared" si="5"/>
        <v>1461</v>
      </c>
      <c r="AL48" s="41" t="s">
        <v>129</v>
      </c>
      <c r="AM48" s="45">
        <v>6</v>
      </c>
      <c r="AN48" s="41" t="s">
        <v>110</v>
      </c>
    </row>
    <row r="49" spans="1:40" s="111" customFormat="1" x14ac:dyDescent="0.3">
      <c r="A49" s="105" t="s">
        <v>229</v>
      </c>
      <c r="B49" s="41" t="s">
        <v>226</v>
      </c>
      <c r="C49" s="81">
        <v>2</v>
      </c>
      <c r="D49" s="41" t="s">
        <v>96</v>
      </c>
      <c r="E49" s="41" t="s">
        <v>342</v>
      </c>
      <c r="F49" s="41" t="s">
        <v>317</v>
      </c>
      <c r="G49" s="41" t="s">
        <v>331</v>
      </c>
      <c r="H49" s="108" t="s">
        <v>323</v>
      </c>
      <c r="I49" s="41" t="s">
        <v>309</v>
      </c>
      <c r="J49" s="106" t="s">
        <v>97</v>
      </c>
      <c r="K49" s="106" t="s">
        <v>124</v>
      </c>
      <c r="L49" s="106" t="s">
        <v>99</v>
      </c>
      <c r="M49" s="106">
        <v>4</v>
      </c>
      <c r="N49" s="106" t="s">
        <v>100</v>
      </c>
      <c r="O49" s="106">
        <v>1461</v>
      </c>
      <c r="P49" s="106" t="s">
        <v>101</v>
      </c>
      <c r="Q49" s="106" t="s">
        <v>102</v>
      </c>
      <c r="R49" s="106" t="s">
        <v>125</v>
      </c>
      <c r="S49" s="106" t="s">
        <v>126</v>
      </c>
      <c r="T49" s="106" t="s">
        <v>127</v>
      </c>
      <c r="U49" s="106">
        <v>141</v>
      </c>
      <c r="V49" s="106">
        <v>4</v>
      </c>
      <c r="W49" s="106" t="s">
        <v>106</v>
      </c>
      <c r="X49" s="106">
        <v>191</v>
      </c>
      <c r="Y49" s="106">
        <v>2</v>
      </c>
      <c r="Z49" s="106" t="s">
        <v>106</v>
      </c>
      <c r="AA49" s="106" t="s">
        <v>113</v>
      </c>
      <c r="AB49" s="106" t="s">
        <v>113</v>
      </c>
      <c r="AC49" s="106" t="s">
        <v>113</v>
      </c>
      <c r="AD49" s="106" t="s">
        <v>113</v>
      </c>
      <c r="AE49" s="106" t="s">
        <v>113</v>
      </c>
      <c r="AF49" s="106" t="s">
        <v>113</v>
      </c>
      <c r="AG49" s="106" t="s">
        <v>124</v>
      </c>
      <c r="AH49" s="107">
        <v>57.9</v>
      </c>
      <c r="AI49" s="41" t="s">
        <v>138</v>
      </c>
      <c r="AJ49" s="41" t="s">
        <v>108</v>
      </c>
      <c r="AK49" s="45">
        <f t="shared" si="5"/>
        <v>1461</v>
      </c>
      <c r="AL49" s="41" t="s">
        <v>129</v>
      </c>
      <c r="AM49" s="45">
        <v>6</v>
      </c>
      <c r="AN49" s="41" t="s">
        <v>110</v>
      </c>
    </row>
    <row r="50" spans="1:40" s="111" customFormat="1" x14ac:dyDescent="0.3">
      <c r="A50" s="105" t="s">
        <v>229</v>
      </c>
      <c r="B50" s="41" t="s">
        <v>226</v>
      </c>
      <c r="C50" s="81">
        <v>2</v>
      </c>
      <c r="D50" s="41" t="s">
        <v>96</v>
      </c>
      <c r="E50" s="41" t="s">
        <v>342</v>
      </c>
      <c r="F50" s="41" t="s">
        <v>317</v>
      </c>
      <c r="G50" s="41" t="s">
        <v>331</v>
      </c>
      <c r="H50" s="108" t="s">
        <v>333</v>
      </c>
      <c r="I50" s="41" t="s">
        <v>309</v>
      </c>
      <c r="J50" s="106" t="s">
        <v>97</v>
      </c>
      <c r="K50" s="106" t="s">
        <v>124</v>
      </c>
      <c r="L50" s="106" t="s">
        <v>99</v>
      </c>
      <c r="M50" s="106">
        <v>4</v>
      </c>
      <c r="N50" s="106" t="s">
        <v>100</v>
      </c>
      <c r="O50" s="106">
        <v>1461</v>
      </c>
      <c r="P50" s="106" t="s">
        <v>101</v>
      </c>
      <c r="Q50" s="106" t="s">
        <v>102</v>
      </c>
      <c r="R50" s="106" t="s">
        <v>125</v>
      </c>
      <c r="S50" s="106" t="s">
        <v>126</v>
      </c>
      <c r="T50" s="106" t="s">
        <v>127</v>
      </c>
      <c r="U50" s="106">
        <v>141</v>
      </c>
      <c r="V50" s="106">
        <v>4</v>
      </c>
      <c r="W50" s="106" t="s">
        <v>106</v>
      </c>
      <c r="X50" s="106">
        <v>191</v>
      </c>
      <c r="Y50" s="106">
        <v>2</v>
      </c>
      <c r="Z50" s="106" t="s">
        <v>106</v>
      </c>
      <c r="AA50" s="106" t="s">
        <v>113</v>
      </c>
      <c r="AB50" s="106" t="s">
        <v>113</v>
      </c>
      <c r="AC50" s="106" t="s">
        <v>113</v>
      </c>
      <c r="AD50" s="106" t="s">
        <v>113</v>
      </c>
      <c r="AE50" s="106" t="s">
        <v>113</v>
      </c>
      <c r="AF50" s="106" t="s">
        <v>113</v>
      </c>
      <c r="AG50" s="106" t="s">
        <v>124</v>
      </c>
      <c r="AH50" s="107">
        <v>57.9</v>
      </c>
      <c r="AI50" s="41" t="s">
        <v>138</v>
      </c>
      <c r="AJ50" s="41" t="s">
        <v>108</v>
      </c>
      <c r="AK50" s="45">
        <f t="shared" si="5"/>
        <v>1461</v>
      </c>
      <c r="AL50" s="41" t="s">
        <v>129</v>
      </c>
      <c r="AM50" s="45">
        <v>6</v>
      </c>
      <c r="AN50" s="41" t="s">
        <v>110</v>
      </c>
    </row>
    <row r="51" spans="1:40" s="111" customFormat="1" x14ac:dyDescent="0.3">
      <c r="A51" s="105" t="s">
        <v>229</v>
      </c>
      <c r="B51" s="41" t="s">
        <v>226</v>
      </c>
      <c r="C51" s="81">
        <v>2</v>
      </c>
      <c r="D51" s="41" t="s">
        <v>96</v>
      </c>
      <c r="E51" s="41" t="s">
        <v>342</v>
      </c>
      <c r="F51" s="41" t="s">
        <v>317</v>
      </c>
      <c r="G51" s="41" t="s">
        <v>331</v>
      </c>
      <c r="H51" s="108" t="s">
        <v>334</v>
      </c>
      <c r="I51" s="41" t="s">
        <v>309</v>
      </c>
      <c r="J51" s="106" t="s">
        <v>97</v>
      </c>
      <c r="K51" s="106" t="s">
        <v>124</v>
      </c>
      <c r="L51" s="106" t="s">
        <v>99</v>
      </c>
      <c r="M51" s="106">
        <v>4</v>
      </c>
      <c r="N51" s="106" t="s">
        <v>100</v>
      </c>
      <c r="O51" s="106">
        <v>1461</v>
      </c>
      <c r="P51" s="106" t="s">
        <v>101</v>
      </c>
      <c r="Q51" s="106" t="s">
        <v>102</v>
      </c>
      <c r="R51" s="106" t="s">
        <v>125</v>
      </c>
      <c r="S51" s="106" t="s">
        <v>126</v>
      </c>
      <c r="T51" s="106" t="s">
        <v>127</v>
      </c>
      <c r="U51" s="106">
        <v>141</v>
      </c>
      <c r="V51" s="106">
        <v>4</v>
      </c>
      <c r="W51" s="106" t="s">
        <v>106</v>
      </c>
      <c r="X51" s="106">
        <v>191</v>
      </c>
      <c r="Y51" s="106">
        <v>2</v>
      </c>
      <c r="Z51" s="106" t="s">
        <v>106</v>
      </c>
      <c r="AA51" s="106" t="s">
        <v>113</v>
      </c>
      <c r="AB51" s="106" t="s">
        <v>113</v>
      </c>
      <c r="AC51" s="106" t="s">
        <v>113</v>
      </c>
      <c r="AD51" s="106" t="s">
        <v>113</v>
      </c>
      <c r="AE51" s="106" t="s">
        <v>113</v>
      </c>
      <c r="AF51" s="106" t="s">
        <v>113</v>
      </c>
      <c r="AG51" s="106" t="s">
        <v>124</v>
      </c>
      <c r="AH51" s="107">
        <v>57.9</v>
      </c>
      <c r="AI51" s="41" t="s">
        <v>138</v>
      </c>
      <c r="AJ51" s="41" t="s">
        <v>108</v>
      </c>
      <c r="AK51" s="45">
        <f t="shared" si="5"/>
        <v>1461</v>
      </c>
      <c r="AL51" s="41" t="s">
        <v>129</v>
      </c>
      <c r="AM51" s="45">
        <v>6</v>
      </c>
      <c r="AN51" s="41" t="s">
        <v>110</v>
      </c>
    </row>
    <row r="52" spans="1:40" s="111" customFormat="1" x14ac:dyDescent="0.3">
      <c r="A52" s="105" t="s">
        <v>230</v>
      </c>
      <c r="B52" s="41" t="s">
        <v>226</v>
      </c>
      <c r="C52" s="81">
        <v>2</v>
      </c>
      <c r="D52" s="41" t="s">
        <v>96</v>
      </c>
      <c r="E52" s="41" t="s">
        <v>342</v>
      </c>
      <c r="F52" s="41" t="s">
        <v>317</v>
      </c>
      <c r="G52" s="41" t="s">
        <v>335</v>
      </c>
      <c r="H52" s="108" t="s">
        <v>320</v>
      </c>
      <c r="I52" s="41" t="s">
        <v>309</v>
      </c>
      <c r="J52" s="106" t="s">
        <v>97</v>
      </c>
      <c r="K52" s="106" t="s">
        <v>124</v>
      </c>
      <c r="L52" s="106" t="s">
        <v>99</v>
      </c>
      <c r="M52" s="106">
        <v>4</v>
      </c>
      <c r="N52" s="106" t="s">
        <v>100</v>
      </c>
      <c r="O52" s="106">
        <v>1461</v>
      </c>
      <c r="P52" s="106" t="s">
        <v>101</v>
      </c>
      <c r="Q52" s="106" t="s">
        <v>102</v>
      </c>
      <c r="R52" s="106" t="s">
        <v>125</v>
      </c>
      <c r="S52" s="106" t="s">
        <v>126</v>
      </c>
      <c r="T52" s="106" t="s">
        <v>127</v>
      </c>
      <c r="U52" s="106">
        <v>141</v>
      </c>
      <c r="V52" s="106">
        <v>4</v>
      </c>
      <c r="W52" s="106" t="s">
        <v>106</v>
      </c>
      <c r="X52" s="106">
        <v>191</v>
      </c>
      <c r="Y52" s="106">
        <v>2</v>
      </c>
      <c r="Z52" s="106" t="s">
        <v>106</v>
      </c>
      <c r="AA52" s="106" t="s">
        <v>113</v>
      </c>
      <c r="AB52" s="106" t="s">
        <v>113</v>
      </c>
      <c r="AC52" s="106" t="s">
        <v>113</v>
      </c>
      <c r="AD52" s="106" t="s">
        <v>113</v>
      </c>
      <c r="AE52" s="106" t="s">
        <v>113</v>
      </c>
      <c r="AF52" s="106" t="s">
        <v>113</v>
      </c>
      <c r="AG52" s="106" t="s">
        <v>124</v>
      </c>
      <c r="AH52" s="107">
        <v>42.8</v>
      </c>
      <c r="AI52" s="41" t="s">
        <v>138</v>
      </c>
      <c r="AJ52" s="41" t="s">
        <v>108</v>
      </c>
      <c r="AK52" s="45">
        <f t="shared" si="5"/>
        <v>1461</v>
      </c>
      <c r="AL52" s="41" t="s">
        <v>129</v>
      </c>
      <c r="AM52" s="45">
        <v>6</v>
      </c>
      <c r="AN52" s="41" t="s">
        <v>110</v>
      </c>
    </row>
    <row r="53" spans="1:40" s="111" customFormat="1" x14ac:dyDescent="0.3">
      <c r="A53" s="105" t="s">
        <v>230</v>
      </c>
      <c r="B53" s="41" t="s">
        <v>226</v>
      </c>
      <c r="C53" s="81">
        <v>2</v>
      </c>
      <c r="D53" s="41" t="s">
        <v>96</v>
      </c>
      <c r="E53" s="41" t="s">
        <v>342</v>
      </c>
      <c r="F53" s="41" t="s">
        <v>317</v>
      </c>
      <c r="G53" s="41" t="s">
        <v>335</v>
      </c>
      <c r="H53" s="108" t="s">
        <v>330</v>
      </c>
      <c r="I53" s="41" t="s">
        <v>309</v>
      </c>
      <c r="J53" s="106" t="s">
        <v>97</v>
      </c>
      <c r="K53" s="106" t="s">
        <v>124</v>
      </c>
      <c r="L53" s="106" t="s">
        <v>99</v>
      </c>
      <c r="M53" s="106">
        <v>4</v>
      </c>
      <c r="N53" s="106" t="s">
        <v>100</v>
      </c>
      <c r="O53" s="106">
        <v>1461</v>
      </c>
      <c r="P53" s="106" t="s">
        <v>101</v>
      </c>
      <c r="Q53" s="106" t="s">
        <v>102</v>
      </c>
      <c r="R53" s="106" t="s">
        <v>125</v>
      </c>
      <c r="S53" s="106" t="s">
        <v>126</v>
      </c>
      <c r="T53" s="106" t="s">
        <v>127</v>
      </c>
      <c r="U53" s="106">
        <v>141</v>
      </c>
      <c r="V53" s="106">
        <v>4</v>
      </c>
      <c r="W53" s="106" t="s">
        <v>106</v>
      </c>
      <c r="X53" s="106">
        <v>191</v>
      </c>
      <c r="Y53" s="106">
        <v>2</v>
      </c>
      <c r="Z53" s="106" t="s">
        <v>106</v>
      </c>
      <c r="AA53" s="106" t="s">
        <v>113</v>
      </c>
      <c r="AB53" s="106" t="s">
        <v>113</v>
      </c>
      <c r="AC53" s="106" t="s">
        <v>113</v>
      </c>
      <c r="AD53" s="106" t="s">
        <v>113</v>
      </c>
      <c r="AE53" s="106" t="s">
        <v>113</v>
      </c>
      <c r="AF53" s="106" t="s">
        <v>113</v>
      </c>
      <c r="AG53" s="106" t="s">
        <v>124</v>
      </c>
      <c r="AH53" s="107">
        <v>42.8</v>
      </c>
      <c r="AI53" s="41" t="s">
        <v>138</v>
      </c>
      <c r="AJ53" s="41" t="s">
        <v>108</v>
      </c>
      <c r="AK53" s="45">
        <f t="shared" si="5"/>
        <v>1461</v>
      </c>
      <c r="AL53" s="41" t="s">
        <v>129</v>
      </c>
      <c r="AM53" s="45">
        <v>6</v>
      </c>
      <c r="AN53" s="41" t="s">
        <v>110</v>
      </c>
    </row>
    <row r="54" spans="1:40" s="111" customFormat="1" x14ac:dyDescent="0.3">
      <c r="A54" s="105" t="s">
        <v>230</v>
      </c>
      <c r="B54" s="41" t="s">
        <v>226</v>
      </c>
      <c r="C54" s="81">
        <v>2</v>
      </c>
      <c r="D54" s="41" t="s">
        <v>96</v>
      </c>
      <c r="E54" s="41" t="s">
        <v>342</v>
      </c>
      <c r="F54" s="41" t="s">
        <v>317</v>
      </c>
      <c r="G54" s="41" t="s">
        <v>336</v>
      </c>
      <c r="H54" s="108" t="s">
        <v>322</v>
      </c>
      <c r="I54" s="41" t="s">
        <v>309</v>
      </c>
      <c r="J54" s="106" t="s">
        <v>97</v>
      </c>
      <c r="K54" s="106" t="s">
        <v>124</v>
      </c>
      <c r="L54" s="106" t="s">
        <v>99</v>
      </c>
      <c r="M54" s="106">
        <v>4</v>
      </c>
      <c r="N54" s="106" t="s">
        <v>100</v>
      </c>
      <c r="O54" s="106">
        <v>1461</v>
      </c>
      <c r="P54" s="106" t="s">
        <v>101</v>
      </c>
      <c r="Q54" s="106" t="s">
        <v>102</v>
      </c>
      <c r="R54" s="106" t="s">
        <v>125</v>
      </c>
      <c r="S54" s="106" t="s">
        <v>126</v>
      </c>
      <c r="T54" s="106" t="s">
        <v>127</v>
      </c>
      <c r="U54" s="106">
        <v>141</v>
      </c>
      <c r="V54" s="106">
        <v>4</v>
      </c>
      <c r="W54" s="106" t="s">
        <v>106</v>
      </c>
      <c r="X54" s="106">
        <v>191</v>
      </c>
      <c r="Y54" s="106">
        <v>2</v>
      </c>
      <c r="Z54" s="106" t="s">
        <v>106</v>
      </c>
      <c r="AA54" s="106" t="s">
        <v>113</v>
      </c>
      <c r="AB54" s="106" t="s">
        <v>113</v>
      </c>
      <c r="AC54" s="106" t="s">
        <v>113</v>
      </c>
      <c r="AD54" s="106" t="s">
        <v>113</v>
      </c>
      <c r="AE54" s="106" t="s">
        <v>113</v>
      </c>
      <c r="AF54" s="106" t="s">
        <v>113</v>
      </c>
      <c r="AG54" s="106" t="s">
        <v>124</v>
      </c>
      <c r="AH54" s="107">
        <v>42.8</v>
      </c>
      <c r="AI54" s="41" t="s">
        <v>138</v>
      </c>
      <c r="AJ54" s="41" t="s">
        <v>108</v>
      </c>
      <c r="AK54" s="45">
        <f t="shared" si="5"/>
        <v>1461</v>
      </c>
      <c r="AL54" s="41" t="s">
        <v>129</v>
      </c>
      <c r="AM54" s="45">
        <v>6</v>
      </c>
      <c r="AN54" s="41" t="s">
        <v>110</v>
      </c>
    </row>
    <row r="55" spans="1:40" s="111" customFormat="1" x14ac:dyDescent="0.3">
      <c r="A55" s="105" t="s">
        <v>230</v>
      </c>
      <c r="B55" s="41" t="s">
        <v>226</v>
      </c>
      <c r="C55" s="81">
        <v>2</v>
      </c>
      <c r="D55" s="41" t="s">
        <v>96</v>
      </c>
      <c r="E55" s="41" t="s">
        <v>342</v>
      </c>
      <c r="F55" s="41" t="s">
        <v>317</v>
      </c>
      <c r="G55" s="41" t="s">
        <v>336</v>
      </c>
      <c r="H55" s="108" t="s">
        <v>320</v>
      </c>
      <c r="I55" s="41" t="s">
        <v>309</v>
      </c>
      <c r="J55" s="106" t="s">
        <v>97</v>
      </c>
      <c r="K55" s="106" t="s">
        <v>124</v>
      </c>
      <c r="L55" s="106" t="s">
        <v>99</v>
      </c>
      <c r="M55" s="106">
        <v>4</v>
      </c>
      <c r="N55" s="106" t="s">
        <v>100</v>
      </c>
      <c r="O55" s="106">
        <v>1461</v>
      </c>
      <c r="P55" s="106" t="s">
        <v>101</v>
      </c>
      <c r="Q55" s="106" t="s">
        <v>102</v>
      </c>
      <c r="R55" s="106" t="s">
        <v>125</v>
      </c>
      <c r="S55" s="106" t="s">
        <v>126</v>
      </c>
      <c r="T55" s="106" t="s">
        <v>127</v>
      </c>
      <c r="U55" s="106">
        <v>141</v>
      </c>
      <c r="V55" s="106">
        <v>4</v>
      </c>
      <c r="W55" s="106" t="s">
        <v>106</v>
      </c>
      <c r="X55" s="106">
        <v>191</v>
      </c>
      <c r="Y55" s="106">
        <v>2</v>
      </c>
      <c r="Z55" s="106" t="s">
        <v>106</v>
      </c>
      <c r="AA55" s="106" t="s">
        <v>113</v>
      </c>
      <c r="AB55" s="106" t="s">
        <v>113</v>
      </c>
      <c r="AC55" s="106" t="s">
        <v>113</v>
      </c>
      <c r="AD55" s="106" t="s">
        <v>113</v>
      </c>
      <c r="AE55" s="106" t="s">
        <v>113</v>
      </c>
      <c r="AF55" s="106" t="s">
        <v>113</v>
      </c>
      <c r="AG55" s="106" t="s">
        <v>124</v>
      </c>
      <c r="AH55" s="107">
        <v>42.8</v>
      </c>
      <c r="AI55" s="41" t="s">
        <v>138</v>
      </c>
      <c r="AJ55" s="41" t="s">
        <v>108</v>
      </c>
      <c r="AK55" s="45">
        <f t="shared" si="5"/>
        <v>1461</v>
      </c>
      <c r="AL55" s="41" t="s">
        <v>129</v>
      </c>
      <c r="AM55" s="45">
        <v>6</v>
      </c>
      <c r="AN55" s="41" t="s">
        <v>110</v>
      </c>
    </row>
    <row r="56" spans="1:40" s="111" customFormat="1" x14ac:dyDescent="0.3">
      <c r="A56" s="105" t="s">
        <v>230</v>
      </c>
      <c r="B56" s="41" t="s">
        <v>226</v>
      </c>
      <c r="C56" s="81">
        <v>2</v>
      </c>
      <c r="D56" s="41" t="s">
        <v>96</v>
      </c>
      <c r="E56" s="41" t="s">
        <v>342</v>
      </c>
      <c r="F56" s="41" t="s">
        <v>317</v>
      </c>
      <c r="G56" s="41" t="s">
        <v>336</v>
      </c>
      <c r="H56" s="108" t="s">
        <v>330</v>
      </c>
      <c r="I56" s="41" t="s">
        <v>309</v>
      </c>
      <c r="J56" s="106" t="s">
        <v>97</v>
      </c>
      <c r="K56" s="106" t="s">
        <v>124</v>
      </c>
      <c r="L56" s="106" t="s">
        <v>99</v>
      </c>
      <c r="M56" s="106">
        <v>4</v>
      </c>
      <c r="N56" s="106" t="s">
        <v>100</v>
      </c>
      <c r="O56" s="106">
        <v>1461</v>
      </c>
      <c r="P56" s="106" t="s">
        <v>101</v>
      </c>
      <c r="Q56" s="106" t="s">
        <v>102</v>
      </c>
      <c r="R56" s="106" t="s">
        <v>125</v>
      </c>
      <c r="S56" s="106" t="s">
        <v>126</v>
      </c>
      <c r="T56" s="106" t="s">
        <v>127</v>
      </c>
      <c r="U56" s="106">
        <v>141</v>
      </c>
      <c r="V56" s="106">
        <v>4</v>
      </c>
      <c r="W56" s="106" t="s">
        <v>106</v>
      </c>
      <c r="X56" s="106">
        <v>191</v>
      </c>
      <c r="Y56" s="106">
        <v>2</v>
      </c>
      <c r="Z56" s="106" t="s">
        <v>106</v>
      </c>
      <c r="AA56" s="106" t="s">
        <v>113</v>
      </c>
      <c r="AB56" s="106" t="s">
        <v>113</v>
      </c>
      <c r="AC56" s="106" t="s">
        <v>113</v>
      </c>
      <c r="AD56" s="106" t="s">
        <v>113</v>
      </c>
      <c r="AE56" s="106" t="s">
        <v>113</v>
      </c>
      <c r="AF56" s="106" t="s">
        <v>113</v>
      </c>
      <c r="AG56" s="106" t="s">
        <v>124</v>
      </c>
      <c r="AH56" s="107">
        <v>42.8</v>
      </c>
      <c r="AI56" s="41" t="s">
        <v>138</v>
      </c>
      <c r="AJ56" s="41" t="s">
        <v>108</v>
      </c>
      <c r="AK56" s="45">
        <f t="shared" si="5"/>
        <v>1461</v>
      </c>
      <c r="AL56" s="41" t="s">
        <v>129</v>
      </c>
      <c r="AM56" s="45">
        <v>6</v>
      </c>
      <c r="AN56" s="41" t="s">
        <v>110</v>
      </c>
    </row>
    <row r="57" spans="1:40" s="111" customFormat="1" x14ac:dyDescent="0.3">
      <c r="A57" s="105" t="s">
        <v>230</v>
      </c>
      <c r="B57" s="41" t="s">
        <v>226</v>
      </c>
      <c r="C57" s="81">
        <v>2</v>
      </c>
      <c r="D57" s="41" t="s">
        <v>96</v>
      </c>
      <c r="E57" s="41" t="s">
        <v>342</v>
      </c>
      <c r="F57" s="41" t="s">
        <v>317</v>
      </c>
      <c r="G57" s="41" t="s">
        <v>336</v>
      </c>
      <c r="H57" s="108" t="s">
        <v>332</v>
      </c>
      <c r="I57" s="41" t="s">
        <v>309</v>
      </c>
      <c r="J57" s="106" t="s">
        <v>97</v>
      </c>
      <c r="K57" s="106" t="s">
        <v>124</v>
      </c>
      <c r="L57" s="106" t="s">
        <v>99</v>
      </c>
      <c r="M57" s="106">
        <v>4</v>
      </c>
      <c r="N57" s="106" t="s">
        <v>100</v>
      </c>
      <c r="O57" s="106">
        <v>1461</v>
      </c>
      <c r="P57" s="106" t="s">
        <v>101</v>
      </c>
      <c r="Q57" s="106" t="s">
        <v>102</v>
      </c>
      <c r="R57" s="106" t="s">
        <v>125</v>
      </c>
      <c r="S57" s="106" t="s">
        <v>126</v>
      </c>
      <c r="T57" s="106" t="s">
        <v>127</v>
      </c>
      <c r="U57" s="106">
        <v>141</v>
      </c>
      <c r="V57" s="106">
        <v>4</v>
      </c>
      <c r="W57" s="106" t="s">
        <v>106</v>
      </c>
      <c r="X57" s="106">
        <v>191</v>
      </c>
      <c r="Y57" s="106">
        <v>2</v>
      </c>
      <c r="Z57" s="106" t="s">
        <v>106</v>
      </c>
      <c r="AA57" s="106" t="s">
        <v>113</v>
      </c>
      <c r="AB57" s="106" t="s">
        <v>113</v>
      </c>
      <c r="AC57" s="106" t="s">
        <v>113</v>
      </c>
      <c r="AD57" s="106" t="s">
        <v>113</v>
      </c>
      <c r="AE57" s="106" t="s">
        <v>113</v>
      </c>
      <c r="AF57" s="106" t="s">
        <v>113</v>
      </c>
      <c r="AG57" s="106" t="s">
        <v>124</v>
      </c>
      <c r="AH57" s="107">
        <v>42.8</v>
      </c>
      <c r="AI57" s="41" t="s">
        <v>138</v>
      </c>
      <c r="AJ57" s="41" t="s">
        <v>108</v>
      </c>
      <c r="AK57" s="45">
        <f t="shared" si="5"/>
        <v>1461</v>
      </c>
      <c r="AL57" s="41" t="s">
        <v>129</v>
      </c>
      <c r="AM57" s="45">
        <v>6</v>
      </c>
      <c r="AN57" s="41" t="s">
        <v>110</v>
      </c>
    </row>
    <row r="58" spans="1:40" s="111" customFormat="1" x14ac:dyDescent="0.3">
      <c r="A58" s="105" t="s">
        <v>230</v>
      </c>
      <c r="B58" s="41" t="s">
        <v>226</v>
      </c>
      <c r="C58" s="81">
        <v>2</v>
      </c>
      <c r="D58" s="41" t="s">
        <v>96</v>
      </c>
      <c r="E58" s="41" t="s">
        <v>342</v>
      </c>
      <c r="F58" s="41" t="s">
        <v>317</v>
      </c>
      <c r="G58" s="41" t="s">
        <v>336</v>
      </c>
      <c r="H58" s="108" t="s">
        <v>323</v>
      </c>
      <c r="I58" s="41" t="s">
        <v>309</v>
      </c>
      <c r="J58" s="106" t="s">
        <v>97</v>
      </c>
      <c r="K58" s="106" t="s">
        <v>124</v>
      </c>
      <c r="L58" s="106" t="s">
        <v>99</v>
      </c>
      <c r="M58" s="106">
        <v>4</v>
      </c>
      <c r="N58" s="106" t="s">
        <v>100</v>
      </c>
      <c r="O58" s="106">
        <v>1461</v>
      </c>
      <c r="P58" s="106" t="s">
        <v>101</v>
      </c>
      <c r="Q58" s="106" t="s">
        <v>102</v>
      </c>
      <c r="R58" s="106" t="s">
        <v>125</v>
      </c>
      <c r="S58" s="106" t="s">
        <v>126</v>
      </c>
      <c r="T58" s="106" t="s">
        <v>127</v>
      </c>
      <c r="U58" s="106">
        <v>141</v>
      </c>
      <c r="V58" s="106">
        <v>4</v>
      </c>
      <c r="W58" s="106" t="s">
        <v>106</v>
      </c>
      <c r="X58" s="106">
        <v>191</v>
      </c>
      <c r="Y58" s="106">
        <v>2</v>
      </c>
      <c r="Z58" s="106" t="s">
        <v>106</v>
      </c>
      <c r="AA58" s="106" t="s">
        <v>113</v>
      </c>
      <c r="AB58" s="106" t="s">
        <v>113</v>
      </c>
      <c r="AC58" s="106" t="s">
        <v>113</v>
      </c>
      <c r="AD58" s="106" t="s">
        <v>113</v>
      </c>
      <c r="AE58" s="106" t="s">
        <v>113</v>
      </c>
      <c r="AF58" s="106" t="s">
        <v>113</v>
      </c>
      <c r="AG58" s="106" t="s">
        <v>124</v>
      </c>
      <c r="AH58" s="107">
        <v>42.8</v>
      </c>
      <c r="AI58" s="41" t="s">
        <v>138</v>
      </c>
      <c r="AJ58" s="41" t="s">
        <v>108</v>
      </c>
      <c r="AK58" s="45">
        <f t="shared" si="5"/>
        <v>1461</v>
      </c>
      <c r="AL58" s="41" t="s">
        <v>129</v>
      </c>
      <c r="AM58" s="45">
        <v>6</v>
      </c>
      <c r="AN58" s="41" t="s">
        <v>110</v>
      </c>
    </row>
    <row r="59" spans="1:40" s="111" customFormat="1" x14ac:dyDescent="0.3">
      <c r="A59" s="105" t="s">
        <v>230</v>
      </c>
      <c r="B59" s="41" t="s">
        <v>226</v>
      </c>
      <c r="C59" s="81">
        <v>2</v>
      </c>
      <c r="D59" s="41" t="s">
        <v>96</v>
      </c>
      <c r="E59" s="41" t="s">
        <v>342</v>
      </c>
      <c r="F59" s="41" t="s">
        <v>317</v>
      </c>
      <c r="G59" s="41" t="s">
        <v>336</v>
      </c>
      <c r="H59" s="108" t="s">
        <v>333</v>
      </c>
      <c r="I59" s="41" t="s">
        <v>309</v>
      </c>
      <c r="J59" s="106" t="s">
        <v>97</v>
      </c>
      <c r="K59" s="106" t="s">
        <v>124</v>
      </c>
      <c r="L59" s="106" t="s">
        <v>99</v>
      </c>
      <c r="M59" s="106">
        <v>4</v>
      </c>
      <c r="N59" s="106" t="s">
        <v>100</v>
      </c>
      <c r="O59" s="106">
        <v>1461</v>
      </c>
      <c r="P59" s="106" t="s">
        <v>101</v>
      </c>
      <c r="Q59" s="106" t="s">
        <v>102</v>
      </c>
      <c r="R59" s="106" t="s">
        <v>125</v>
      </c>
      <c r="S59" s="106" t="s">
        <v>126</v>
      </c>
      <c r="T59" s="106" t="s">
        <v>127</v>
      </c>
      <c r="U59" s="106">
        <v>141</v>
      </c>
      <c r="V59" s="106">
        <v>4</v>
      </c>
      <c r="W59" s="106" t="s">
        <v>106</v>
      </c>
      <c r="X59" s="106">
        <v>191</v>
      </c>
      <c r="Y59" s="106">
        <v>2</v>
      </c>
      <c r="Z59" s="106" t="s">
        <v>106</v>
      </c>
      <c r="AA59" s="106" t="s">
        <v>113</v>
      </c>
      <c r="AB59" s="106" t="s">
        <v>113</v>
      </c>
      <c r="AC59" s="106" t="s">
        <v>113</v>
      </c>
      <c r="AD59" s="106" t="s">
        <v>113</v>
      </c>
      <c r="AE59" s="106" t="s">
        <v>113</v>
      </c>
      <c r="AF59" s="106" t="s">
        <v>113</v>
      </c>
      <c r="AG59" s="106" t="s">
        <v>124</v>
      </c>
      <c r="AH59" s="107">
        <v>42.8</v>
      </c>
      <c r="AI59" s="41" t="s">
        <v>138</v>
      </c>
      <c r="AJ59" s="41" t="s">
        <v>108</v>
      </c>
      <c r="AK59" s="45">
        <f t="shared" si="5"/>
        <v>1461</v>
      </c>
      <c r="AL59" s="41" t="s">
        <v>129</v>
      </c>
      <c r="AM59" s="45">
        <v>6</v>
      </c>
      <c r="AN59" s="41" t="s">
        <v>110</v>
      </c>
    </row>
    <row r="60" spans="1:40" s="111" customFormat="1" x14ac:dyDescent="0.3">
      <c r="A60" s="105" t="s">
        <v>230</v>
      </c>
      <c r="B60" s="41" t="s">
        <v>226</v>
      </c>
      <c r="C60" s="81">
        <v>2</v>
      </c>
      <c r="D60" s="41" t="s">
        <v>96</v>
      </c>
      <c r="E60" s="41" t="s">
        <v>342</v>
      </c>
      <c r="F60" s="41" t="s">
        <v>317</v>
      </c>
      <c r="G60" s="41" t="s">
        <v>336</v>
      </c>
      <c r="H60" s="108" t="s">
        <v>334</v>
      </c>
      <c r="I60" s="41" t="s">
        <v>309</v>
      </c>
      <c r="J60" s="106" t="s">
        <v>97</v>
      </c>
      <c r="K60" s="106" t="s">
        <v>124</v>
      </c>
      <c r="L60" s="106" t="s">
        <v>99</v>
      </c>
      <c r="M60" s="106">
        <v>4</v>
      </c>
      <c r="N60" s="106" t="s">
        <v>100</v>
      </c>
      <c r="O60" s="106">
        <v>1461</v>
      </c>
      <c r="P60" s="106" t="s">
        <v>101</v>
      </c>
      <c r="Q60" s="106" t="s">
        <v>102</v>
      </c>
      <c r="R60" s="106" t="s">
        <v>125</v>
      </c>
      <c r="S60" s="106" t="s">
        <v>126</v>
      </c>
      <c r="T60" s="106" t="s">
        <v>127</v>
      </c>
      <c r="U60" s="106">
        <v>141</v>
      </c>
      <c r="V60" s="106">
        <v>4</v>
      </c>
      <c r="W60" s="106" t="s">
        <v>106</v>
      </c>
      <c r="X60" s="106">
        <v>191</v>
      </c>
      <c r="Y60" s="106">
        <v>2</v>
      </c>
      <c r="Z60" s="106" t="s">
        <v>106</v>
      </c>
      <c r="AA60" s="106" t="s">
        <v>113</v>
      </c>
      <c r="AB60" s="106" t="s">
        <v>113</v>
      </c>
      <c r="AC60" s="106" t="s">
        <v>113</v>
      </c>
      <c r="AD60" s="106" t="s">
        <v>113</v>
      </c>
      <c r="AE60" s="106" t="s">
        <v>113</v>
      </c>
      <c r="AF60" s="106" t="s">
        <v>113</v>
      </c>
      <c r="AG60" s="106" t="s">
        <v>124</v>
      </c>
      <c r="AH60" s="107">
        <v>42.8</v>
      </c>
      <c r="AI60" s="41" t="s">
        <v>138</v>
      </c>
      <c r="AJ60" s="41" t="s">
        <v>108</v>
      </c>
      <c r="AK60" s="45">
        <f t="shared" si="5"/>
        <v>1461</v>
      </c>
      <c r="AL60" s="41" t="s">
        <v>129</v>
      </c>
      <c r="AM60" s="45">
        <v>6</v>
      </c>
      <c r="AN60" s="41" t="s">
        <v>110</v>
      </c>
    </row>
    <row r="61" spans="1:40" s="111" customFormat="1" x14ac:dyDescent="0.3">
      <c r="A61" s="105" t="s">
        <v>230</v>
      </c>
      <c r="B61" s="41" t="s">
        <v>226</v>
      </c>
      <c r="C61" s="81">
        <v>2</v>
      </c>
      <c r="D61" s="41" t="s">
        <v>96</v>
      </c>
      <c r="E61" s="41" t="s">
        <v>342</v>
      </c>
      <c r="F61" s="41" t="s">
        <v>317</v>
      </c>
      <c r="G61" s="41" t="s">
        <v>337</v>
      </c>
      <c r="H61" s="108" t="s">
        <v>324</v>
      </c>
      <c r="I61" s="41" t="s">
        <v>309</v>
      </c>
      <c r="J61" s="106" t="s">
        <v>97</v>
      </c>
      <c r="K61" s="106" t="s">
        <v>124</v>
      </c>
      <c r="L61" s="106" t="s">
        <v>99</v>
      </c>
      <c r="M61" s="106">
        <v>4</v>
      </c>
      <c r="N61" s="106" t="s">
        <v>100</v>
      </c>
      <c r="O61" s="106">
        <v>1461</v>
      </c>
      <c r="P61" s="106" t="s">
        <v>101</v>
      </c>
      <c r="Q61" s="106" t="s">
        <v>102</v>
      </c>
      <c r="R61" s="106" t="s">
        <v>125</v>
      </c>
      <c r="S61" s="106" t="s">
        <v>126</v>
      </c>
      <c r="T61" s="106" t="s">
        <v>127</v>
      </c>
      <c r="U61" s="106">
        <v>141</v>
      </c>
      <c r="V61" s="106">
        <v>4</v>
      </c>
      <c r="W61" s="106" t="s">
        <v>106</v>
      </c>
      <c r="X61" s="106">
        <v>191</v>
      </c>
      <c r="Y61" s="106">
        <v>2</v>
      </c>
      <c r="Z61" s="106" t="s">
        <v>106</v>
      </c>
      <c r="AA61" s="106" t="s">
        <v>113</v>
      </c>
      <c r="AB61" s="106" t="s">
        <v>113</v>
      </c>
      <c r="AC61" s="106" t="s">
        <v>113</v>
      </c>
      <c r="AD61" s="106" t="s">
        <v>113</v>
      </c>
      <c r="AE61" s="106" t="s">
        <v>113</v>
      </c>
      <c r="AF61" s="106" t="s">
        <v>113</v>
      </c>
      <c r="AG61" s="106" t="s">
        <v>124</v>
      </c>
      <c r="AH61" s="107">
        <v>42.8</v>
      </c>
      <c r="AI61" s="41" t="s">
        <v>138</v>
      </c>
      <c r="AJ61" s="41" t="s">
        <v>108</v>
      </c>
      <c r="AK61" s="45">
        <f t="shared" si="5"/>
        <v>1461</v>
      </c>
      <c r="AL61" s="41" t="s">
        <v>129</v>
      </c>
      <c r="AM61" s="45">
        <v>6</v>
      </c>
      <c r="AN61" s="41" t="s">
        <v>110</v>
      </c>
    </row>
    <row r="62" spans="1:40" s="111" customFormat="1" x14ac:dyDescent="0.3">
      <c r="A62" s="105" t="s">
        <v>307</v>
      </c>
      <c r="B62" s="41" t="s">
        <v>184</v>
      </c>
      <c r="C62" s="81">
        <v>2</v>
      </c>
      <c r="D62" s="81" t="s">
        <v>96</v>
      </c>
      <c r="E62" s="41" t="s">
        <v>343</v>
      </c>
      <c r="F62" s="41" t="s">
        <v>185</v>
      </c>
      <c r="G62" s="109" t="s">
        <v>186</v>
      </c>
      <c r="H62" s="109" t="s">
        <v>190</v>
      </c>
      <c r="I62" s="41" t="s">
        <v>270</v>
      </c>
      <c r="J62" s="106" t="s">
        <v>97</v>
      </c>
      <c r="K62" s="106" t="s">
        <v>124</v>
      </c>
      <c r="L62" s="106" t="s">
        <v>99</v>
      </c>
      <c r="M62" s="106">
        <v>4</v>
      </c>
      <c r="N62" s="106" t="s">
        <v>100</v>
      </c>
      <c r="O62" s="106">
        <v>1461</v>
      </c>
      <c r="P62" s="106" t="s">
        <v>101</v>
      </c>
      <c r="Q62" s="106" t="s">
        <v>102</v>
      </c>
      <c r="R62" s="106" t="s">
        <v>125</v>
      </c>
      <c r="S62" s="106" t="s">
        <v>126</v>
      </c>
      <c r="T62" s="106" t="s">
        <v>127</v>
      </c>
      <c r="U62" s="110">
        <v>325</v>
      </c>
      <c r="V62" s="106">
        <v>5</v>
      </c>
      <c r="W62" s="106" t="s">
        <v>106</v>
      </c>
      <c r="X62" s="106">
        <v>309</v>
      </c>
      <c r="Y62" s="106">
        <v>1</v>
      </c>
      <c r="Z62" s="106" t="s">
        <v>106</v>
      </c>
      <c r="AA62" s="106" t="s">
        <v>113</v>
      </c>
      <c r="AB62" s="106" t="s">
        <v>113</v>
      </c>
      <c r="AC62" s="106" t="s">
        <v>113</v>
      </c>
      <c r="AD62" s="106" t="s">
        <v>113</v>
      </c>
      <c r="AE62" s="106" t="s">
        <v>113</v>
      </c>
      <c r="AF62" s="106" t="s">
        <v>113</v>
      </c>
      <c r="AG62" s="106" t="s">
        <v>124</v>
      </c>
      <c r="AH62" s="107">
        <f>81/(1.279+0.025)</f>
        <v>62.116564417177919</v>
      </c>
      <c r="AI62" s="106" t="s">
        <v>128</v>
      </c>
      <c r="AJ62" s="106" t="s">
        <v>108</v>
      </c>
      <c r="AK62" s="106">
        <f>O62</f>
        <v>1461</v>
      </c>
      <c r="AL62" s="106" t="s">
        <v>129</v>
      </c>
      <c r="AM62" s="106">
        <v>7</v>
      </c>
      <c r="AN62" s="106" t="s">
        <v>205</v>
      </c>
    </row>
    <row r="63" spans="1:40" s="111" customFormat="1" x14ac:dyDescent="0.3">
      <c r="A63" s="105" t="s">
        <v>307</v>
      </c>
      <c r="B63" s="41" t="s">
        <v>184</v>
      </c>
      <c r="C63" s="81">
        <v>2</v>
      </c>
      <c r="D63" s="81" t="s">
        <v>96</v>
      </c>
      <c r="E63" s="41" t="s">
        <v>343</v>
      </c>
      <c r="F63" s="41" t="s">
        <v>185</v>
      </c>
      <c r="G63" s="109" t="s">
        <v>187</v>
      </c>
      <c r="H63" s="109" t="s">
        <v>190</v>
      </c>
      <c r="I63" s="41" t="s">
        <v>270</v>
      </c>
      <c r="J63" s="106" t="s">
        <v>97</v>
      </c>
      <c r="K63" s="106" t="s">
        <v>124</v>
      </c>
      <c r="L63" s="106" t="s">
        <v>99</v>
      </c>
      <c r="M63" s="106">
        <v>4</v>
      </c>
      <c r="N63" s="106" t="s">
        <v>100</v>
      </c>
      <c r="O63" s="106">
        <v>1461</v>
      </c>
      <c r="P63" s="106" t="s">
        <v>101</v>
      </c>
      <c r="Q63" s="106" t="s">
        <v>102</v>
      </c>
      <c r="R63" s="106" t="s">
        <v>125</v>
      </c>
      <c r="S63" s="106" t="s">
        <v>126</v>
      </c>
      <c r="T63" s="106" t="s">
        <v>127</v>
      </c>
      <c r="U63" s="110">
        <v>325</v>
      </c>
      <c r="V63" s="106">
        <v>5</v>
      </c>
      <c r="W63" s="106" t="s">
        <v>106</v>
      </c>
      <c r="X63" s="106">
        <v>309</v>
      </c>
      <c r="Y63" s="106">
        <v>1</v>
      </c>
      <c r="Z63" s="106" t="s">
        <v>106</v>
      </c>
      <c r="AA63" s="106" t="s">
        <v>113</v>
      </c>
      <c r="AB63" s="106" t="s">
        <v>113</v>
      </c>
      <c r="AC63" s="106" t="s">
        <v>113</v>
      </c>
      <c r="AD63" s="106" t="s">
        <v>113</v>
      </c>
      <c r="AE63" s="106" t="s">
        <v>113</v>
      </c>
      <c r="AF63" s="106" t="s">
        <v>113</v>
      </c>
      <c r="AG63" s="106" t="s">
        <v>124</v>
      </c>
      <c r="AH63" s="107">
        <f>81/(1.279+0.025)</f>
        <v>62.116564417177919</v>
      </c>
      <c r="AI63" s="106" t="s">
        <v>128</v>
      </c>
      <c r="AJ63" s="106" t="s">
        <v>108</v>
      </c>
      <c r="AK63" s="106">
        <f>O63</f>
        <v>1461</v>
      </c>
      <c r="AL63" s="106" t="s">
        <v>129</v>
      </c>
      <c r="AM63" s="106">
        <v>7</v>
      </c>
      <c r="AN63" s="106" t="s">
        <v>205</v>
      </c>
    </row>
    <row r="64" spans="1:40" s="111" customFormat="1" x14ac:dyDescent="0.3">
      <c r="A64" s="105" t="s">
        <v>307</v>
      </c>
      <c r="B64" s="41" t="s">
        <v>184</v>
      </c>
      <c r="C64" s="81">
        <v>2</v>
      </c>
      <c r="D64" s="81" t="s">
        <v>96</v>
      </c>
      <c r="E64" s="41" t="s">
        <v>343</v>
      </c>
      <c r="F64" s="41" t="s">
        <v>185</v>
      </c>
      <c r="G64" s="109" t="s">
        <v>188</v>
      </c>
      <c r="H64" s="109">
        <v>16</v>
      </c>
      <c r="I64" s="41" t="s">
        <v>270</v>
      </c>
      <c r="J64" s="106" t="s">
        <v>97</v>
      </c>
      <c r="K64" s="106" t="s">
        <v>124</v>
      </c>
      <c r="L64" s="106" t="s">
        <v>99</v>
      </c>
      <c r="M64" s="106">
        <v>4</v>
      </c>
      <c r="N64" s="106" t="s">
        <v>100</v>
      </c>
      <c r="O64" s="106">
        <v>1461</v>
      </c>
      <c r="P64" s="106" t="s">
        <v>101</v>
      </c>
      <c r="Q64" s="106" t="s">
        <v>102</v>
      </c>
      <c r="R64" s="106" t="s">
        <v>125</v>
      </c>
      <c r="S64" s="106" t="s">
        <v>126</v>
      </c>
      <c r="T64" s="106" t="s">
        <v>127</v>
      </c>
      <c r="U64" s="110">
        <v>325</v>
      </c>
      <c r="V64" s="106">
        <v>5</v>
      </c>
      <c r="W64" s="106" t="s">
        <v>106</v>
      </c>
      <c r="X64" s="106">
        <v>309</v>
      </c>
      <c r="Y64" s="106">
        <v>1</v>
      </c>
      <c r="Z64" s="106" t="s">
        <v>106</v>
      </c>
      <c r="AA64" s="106" t="s">
        <v>113</v>
      </c>
      <c r="AB64" s="106" t="s">
        <v>113</v>
      </c>
      <c r="AC64" s="106" t="s">
        <v>113</v>
      </c>
      <c r="AD64" s="106" t="s">
        <v>113</v>
      </c>
      <c r="AE64" s="106" t="s">
        <v>113</v>
      </c>
      <c r="AF64" s="106" t="s">
        <v>113</v>
      </c>
      <c r="AG64" s="106" t="s">
        <v>124</v>
      </c>
      <c r="AH64" s="107">
        <f>81/(1.279+0.025)</f>
        <v>62.116564417177919</v>
      </c>
      <c r="AI64" s="106" t="s">
        <v>128</v>
      </c>
      <c r="AJ64" s="106" t="s">
        <v>108</v>
      </c>
      <c r="AK64" s="106">
        <f>O64</f>
        <v>1461</v>
      </c>
      <c r="AL64" s="106" t="s">
        <v>129</v>
      </c>
      <c r="AM64" s="106">
        <v>7</v>
      </c>
      <c r="AN64" s="106" t="s">
        <v>205</v>
      </c>
    </row>
    <row r="65" spans="1:40" s="111" customFormat="1" x14ac:dyDescent="0.3">
      <c r="A65" s="105" t="s">
        <v>307</v>
      </c>
      <c r="B65" s="41" t="s">
        <v>184</v>
      </c>
      <c r="C65" s="81">
        <v>2</v>
      </c>
      <c r="D65" s="81" t="s">
        <v>96</v>
      </c>
      <c r="E65" s="41" t="s">
        <v>343</v>
      </c>
      <c r="F65" s="41" t="s">
        <v>185</v>
      </c>
      <c r="G65" s="109" t="s">
        <v>189</v>
      </c>
      <c r="H65" s="109">
        <v>16</v>
      </c>
      <c r="I65" s="41" t="s">
        <v>270</v>
      </c>
      <c r="J65" s="106" t="s">
        <v>97</v>
      </c>
      <c r="K65" s="106" t="s">
        <v>124</v>
      </c>
      <c r="L65" s="106" t="s">
        <v>99</v>
      </c>
      <c r="M65" s="106">
        <v>4</v>
      </c>
      <c r="N65" s="106" t="s">
        <v>100</v>
      </c>
      <c r="O65" s="106">
        <v>1461</v>
      </c>
      <c r="P65" s="106" t="s">
        <v>101</v>
      </c>
      <c r="Q65" s="106" t="s">
        <v>102</v>
      </c>
      <c r="R65" s="106" t="s">
        <v>125</v>
      </c>
      <c r="S65" s="106" t="s">
        <v>126</v>
      </c>
      <c r="T65" s="106" t="s">
        <v>127</v>
      </c>
      <c r="U65" s="110">
        <v>325</v>
      </c>
      <c r="V65" s="106">
        <v>5</v>
      </c>
      <c r="W65" s="106" t="s">
        <v>106</v>
      </c>
      <c r="X65" s="106">
        <v>309</v>
      </c>
      <c r="Y65" s="106">
        <v>1</v>
      </c>
      <c r="Z65" s="106" t="s">
        <v>106</v>
      </c>
      <c r="AA65" s="106" t="s">
        <v>113</v>
      </c>
      <c r="AB65" s="106" t="s">
        <v>113</v>
      </c>
      <c r="AC65" s="106" t="s">
        <v>113</v>
      </c>
      <c r="AD65" s="106" t="s">
        <v>113</v>
      </c>
      <c r="AE65" s="106" t="s">
        <v>113</v>
      </c>
      <c r="AF65" s="106" t="s">
        <v>113</v>
      </c>
      <c r="AG65" s="106" t="s">
        <v>124</v>
      </c>
      <c r="AH65" s="107">
        <f>81/(1.279+0.025)</f>
        <v>62.116564417177919</v>
      </c>
      <c r="AI65" s="106" t="s">
        <v>128</v>
      </c>
      <c r="AJ65" s="106" t="s">
        <v>108</v>
      </c>
      <c r="AK65" s="106">
        <f>O65</f>
        <v>1461</v>
      </c>
      <c r="AL65" s="106" t="s">
        <v>129</v>
      </c>
      <c r="AM65" s="106">
        <v>7</v>
      </c>
      <c r="AN65" s="106" t="s">
        <v>205</v>
      </c>
    </row>
    <row r="72" spans="1:40" x14ac:dyDescent="0.3">
      <c r="D72" s="93"/>
    </row>
    <row r="73" spans="1:40" x14ac:dyDescent="0.3">
      <c r="D73" s="90"/>
    </row>
    <row r="74" spans="1:40" x14ac:dyDescent="0.3">
      <c r="D74" s="90"/>
    </row>
    <row r="75" spans="1:40" x14ac:dyDescent="0.3">
      <c r="D75" s="93"/>
    </row>
  </sheetData>
  <autoFilter ref="A12:A65" xr:uid="{00000000-0009-0000-0000-000001000000}"/>
  <mergeCells count="16">
    <mergeCell ref="A8:A11"/>
    <mergeCell ref="AG7:AM7"/>
    <mergeCell ref="U8:Z8"/>
    <mergeCell ref="AA8:AF8"/>
    <mergeCell ref="E2:I3"/>
    <mergeCell ref="D8:D11"/>
    <mergeCell ref="B8:B11"/>
    <mergeCell ref="C8:C11"/>
    <mergeCell ref="E8:E11"/>
    <mergeCell ref="F8:F11"/>
    <mergeCell ref="G8:G11"/>
    <mergeCell ref="H8:H11"/>
    <mergeCell ref="I8:I11"/>
    <mergeCell ref="B7:I7"/>
    <mergeCell ref="J7:T7"/>
    <mergeCell ref="U7:AF7"/>
  </mergeCells>
  <pageMargins left="0.22" right="0.2" top="0.85" bottom="0.74803149606299213" header="0.31496062992125984" footer="0.31496062992125984"/>
  <pageSetup paperSize="8" scale="43" orientation="landscape" r:id="rId1"/>
  <headerFooter>
    <oddFooter>&amp;R&amp;1#&amp;"Arial"&amp;10&amp;K000000Confidential C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2">
    <pageSetUpPr fitToPage="1"/>
  </sheetPr>
  <dimension ref="A1:AN20"/>
  <sheetViews>
    <sheetView showGridLines="0" zoomScaleNormal="100" workbookViewId="0"/>
  </sheetViews>
  <sheetFormatPr baseColWidth="10" defaultColWidth="11.44140625" defaultRowHeight="14.4" x14ac:dyDescent="0.3"/>
  <cols>
    <col min="1" max="1" width="32.6640625" bestFit="1" customWidth="1"/>
    <col min="2" max="2" width="18.6640625" customWidth="1"/>
    <col min="3" max="3" width="5.33203125" style="1" customWidth="1"/>
    <col min="4" max="4" width="8.44140625" customWidth="1"/>
    <col min="5" max="5" width="30.88671875" customWidth="1"/>
    <col min="6" max="6" width="5.33203125" bestFit="1" customWidth="1"/>
    <col min="7" max="7" width="7.44140625" bestFit="1" customWidth="1"/>
    <col min="8" max="8" width="15.6640625" customWidth="1"/>
    <col min="9" max="9" width="24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349</v>
      </c>
      <c r="B13" s="78" t="s">
        <v>350</v>
      </c>
      <c r="C13" s="79">
        <v>2</v>
      </c>
      <c r="D13" s="79" t="s">
        <v>96</v>
      </c>
      <c r="E13" s="50" t="s">
        <v>351</v>
      </c>
      <c r="F13" s="50" t="s">
        <v>353</v>
      </c>
      <c r="G13" s="50" t="s">
        <v>355</v>
      </c>
      <c r="H13" s="108" t="s">
        <v>354</v>
      </c>
      <c r="I13" s="100" t="s">
        <v>352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1798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16</v>
      </c>
      <c r="V13" s="99">
        <v>396</v>
      </c>
      <c r="W13" s="49" t="s">
        <v>106</v>
      </c>
      <c r="X13" s="99">
        <v>33</v>
      </c>
      <c r="Y13" s="99">
        <v>7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96.49</v>
      </c>
      <c r="AI13" s="41" t="s">
        <v>138</v>
      </c>
      <c r="AJ13" s="41" t="s">
        <v>108</v>
      </c>
      <c r="AK13" s="45">
        <f t="shared" ref="AK13:AK14" si="0">O13</f>
        <v>1798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349</v>
      </c>
      <c r="B14" s="78" t="s">
        <v>350</v>
      </c>
      <c r="C14" s="79">
        <v>2</v>
      </c>
      <c r="D14" s="79" t="s">
        <v>96</v>
      </c>
      <c r="E14" s="50" t="s">
        <v>351</v>
      </c>
      <c r="F14" s="50" t="s">
        <v>353</v>
      </c>
      <c r="G14" s="50" t="s">
        <v>355</v>
      </c>
      <c r="H14" s="108" t="s">
        <v>357</v>
      </c>
      <c r="I14" s="100" t="s">
        <v>352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1798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16</v>
      </c>
      <c r="V14" s="99">
        <v>396</v>
      </c>
      <c r="W14" s="49" t="s">
        <v>106</v>
      </c>
      <c r="X14" s="99">
        <v>33</v>
      </c>
      <c r="Y14" s="99">
        <v>7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96.49</v>
      </c>
      <c r="AI14" s="41" t="s">
        <v>138</v>
      </c>
      <c r="AJ14" s="41" t="s">
        <v>108</v>
      </c>
      <c r="AK14" s="45">
        <f t="shared" si="0"/>
        <v>1798</v>
      </c>
      <c r="AL14" s="41" t="s">
        <v>109</v>
      </c>
      <c r="AM14" s="41">
        <v>1</v>
      </c>
      <c r="AN14" s="41" t="s">
        <v>110</v>
      </c>
    </row>
    <row r="15" spans="1:40" x14ac:dyDescent="0.3">
      <c r="A15" s="42" t="s">
        <v>349</v>
      </c>
      <c r="B15" s="78" t="s">
        <v>350</v>
      </c>
      <c r="C15" s="79">
        <v>2</v>
      </c>
      <c r="D15" s="79" t="s">
        <v>96</v>
      </c>
      <c r="E15" s="50" t="s">
        <v>351</v>
      </c>
      <c r="F15" s="97" t="s">
        <v>353</v>
      </c>
      <c r="G15" s="97" t="s">
        <v>356</v>
      </c>
      <c r="H15" s="108" t="s">
        <v>354</v>
      </c>
      <c r="I15" s="100" t="s">
        <v>352</v>
      </c>
      <c r="J15" s="81" t="s">
        <v>97</v>
      </c>
      <c r="K15" s="81" t="s">
        <v>98</v>
      </c>
      <c r="L15" s="81" t="s">
        <v>99</v>
      </c>
      <c r="M15" s="81">
        <v>4</v>
      </c>
      <c r="N15" s="81" t="s">
        <v>100</v>
      </c>
      <c r="O15" s="81">
        <v>1798</v>
      </c>
      <c r="P15" s="41" t="s">
        <v>101</v>
      </c>
      <c r="Q15" s="82" t="s">
        <v>102</v>
      </c>
      <c r="R15" s="81" t="s">
        <v>103</v>
      </c>
      <c r="S15" s="81" t="s">
        <v>104</v>
      </c>
      <c r="T15" s="82" t="s">
        <v>105</v>
      </c>
      <c r="U15" s="99">
        <v>16</v>
      </c>
      <c r="V15" s="99">
        <v>396</v>
      </c>
      <c r="W15" s="49" t="s">
        <v>106</v>
      </c>
      <c r="X15" s="99">
        <v>33</v>
      </c>
      <c r="Y15" s="99">
        <v>7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96.49</v>
      </c>
      <c r="AI15" s="41" t="s">
        <v>138</v>
      </c>
      <c r="AJ15" s="41" t="s">
        <v>108</v>
      </c>
      <c r="AK15" s="45">
        <f t="shared" ref="AK15:AK16" si="1">O15</f>
        <v>1798</v>
      </c>
      <c r="AL15" s="41" t="s">
        <v>109</v>
      </c>
      <c r="AM15" s="41">
        <v>1</v>
      </c>
      <c r="AN15" s="41" t="s">
        <v>110</v>
      </c>
    </row>
    <row r="16" spans="1:40" x14ac:dyDescent="0.3">
      <c r="A16" s="42" t="s">
        <v>349</v>
      </c>
      <c r="B16" s="78" t="s">
        <v>350</v>
      </c>
      <c r="C16" s="79">
        <v>2</v>
      </c>
      <c r="D16" s="79" t="s">
        <v>96</v>
      </c>
      <c r="E16" s="50" t="s">
        <v>351</v>
      </c>
      <c r="F16" s="97" t="s">
        <v>353</v>
      </c>
      <c r="G16" s="97" t="s">
        <v>356</v>
      </c>
      <c r="H16" s="108" t="s">
        <v>357</v>
      </c>
      <c r="I16" s="100" t="s">
        <v>352</v>
      </c>
      <c r="J16" s="81" t="s">
        <v>97</v>
      </c>
      <c r="K16" s="81" t="s">
        <v>98</v>
      </c>
      <c r="L16" s="81" t="s">
        <v>99</v>
      </c>
      <c r="M16" s="81">
        <v>4</v>
      </c>
      <c r="N16" s="81" t="s">
        <v>100</v>
      </c>
      <c r="O16" s="81">
        <v>1798</v>
      </c>
      <c r="P16" s="41" t="s">
        <v>101</v>
      </c>
      <c r="Q16" s="82" t="s">
        <v>102</v>
      </c>
      <c r="R16" s="81" t="s">
        <v>103</v>
      </c>
      <c r="S16" s="81" t="s">
        <v>104</v>
      </c>
      <c r="T16" s="82" t="s">
        <v>105</v>
      </c>
      <c r="U16" s="99">
        <v>16</v>
      </c>
      <c r="V16" s="99">
        <v>396</v>
      </c>
      <c r="W16" s="49" t="s">
        <v>106</v>
      </c>
      <c r="X16" s="99">
        <v>33</v>
      </c>
      <c r="Y16" s="99">
        <v>7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96.49</v>
      </c>
      <c r="AI16" s="41" t="s">
        <v>138</v>
      </c>
      <c r="AJ16" s="41" t="s">
        <v>108</v>
      </c>
      <c r="AK16" s="45">
        <f t="shared" si="1"/>
        <v>1798</v>
      </c>
      <c r="AL16" s="41" t="s">
        <v>109</v>
      </c>
      <c r="AM16" s="41">
        <v>1</v>
      </c>
      <c r="AN16" s="41" t="s">
        <v>110</v>
      </c>
    </row>
    <row r="17" spans="1:40" x14ac:dyDescent="0.3">
      <c r="A17" s="42" t="s">
        <v>378</v>
      </c>
      <c r="B17" s="78" t="s">
        <v>376</v>
      </c>
      <c r="C17" s="79">
        <v>2</v>
      </c>
      <c r="D17" s="79" t="s">
        <v>96</v>
      </c>
      <c r="E17" s="50" t="s">
        <v>385</v>
      </c>
      <c r="F17" s="97" t="s">
        <v>201</v>
      </c>
      <c r="G17" s="97" t="s">
        <v>380</v>
      </c>
      <c r="H17" s="97" t="s">
        <v>381</v>
      </c>
      <c r="I17" s="100" t="s">
        <v>298</v>
      </c>
      <c r="J17" s="81" t="s">
        <v>97</v>
      </c>
      <c r="K17" s="81" t="s">
        <v>98</v>
      </c>
      <c r="L17" s="81" t="s">
        <v>99</v>
      </c>
      <c r="M17" s="81">
        <v>4</v>
      </c>
      <c r="N17" s="81" t="s">
        <v>100</v>
      </c>
      <c r="O17" s="81">
        <v>1798</v>
      </c>
      <c r="P17" s="41" t="s">
        <v>101</v>
      </c>
      <c r="Q17" s="82" t="s">
        <v>102</v>
      </c>
      <c r="R17" s="81" t="s">
        <v>103</v>
      </c>
      <c r="S17" s="81" t="s">
        <v>104</v>
      </c>
      <c r="T17" s="82" t="s">
        <v>105</v>
      </c>
      <c r="U17" s="99">
        <v>25</v>
      </c>
      <c r="V17" s="99">
        <v>35</v>
      </c>
      <c r="W17" s="49" t="s">
        <v>106</v>
      </c>
      <c r="X17" s="99">
        <v>59</v>
      </c>
      <c r="Y17" s="99">
        <v>19</v>
      </c>
      <c r="Z17" s="49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82" t="s">
        <v>98</v>
      </c>
      <c r="AH17" s="84">
        <v>135.5</v>
      </c>
      <c r="AI17" s="41" t="s">
        <v>128</v>
      </c>
      <c r="AJ17" s="41" t="s">
        <v>108</v>
      </c>
      <c r="AK17" s="45">
        <f t="shared" ref="AK17:AK20" si="2">O17</f>
        <v>1798</v>
      </c>
      <c r="AL17" s="41" t="s">
        <v>109</v>
      </c>
      <c r="AM17" s="41">
        <v>2</v>
      </c>
      <c r="AN17" s="41" t="s">
        <v>110</v>
      </c>
    </row>
    <row r="18" spans="1:40" x14ac:dyDescent="0.3">
      <c r="A18" s="42" t="s">
        <v>378</v>
      </c>
      <c r="B18" s="78" t="s">
        <v>376</v>
      </c>
      <c r="C18" s="79">
        <v>2</v>
      </c>
      <c r="D18" s="79" t="s">
        <v>96</v>
      </c>
      <c r="E18" s="50" t="s">
        <v>385</v>
      </c>
      <c r="F18" s="97" t="s">
        <v>201</v>
      </c>
      <c r="G18" s="97" t="s">
        <v>380</v>
      </c>
      <c r="H18" s="97" t="s">
        <v>382</v>
      </c>
      <c r="I18" s="100" t="s">
        <v>298</v>
      </c>
      <c r="J18" s="81" t="s">
        <v>97</v>
      </c>
      <c r="K18" s="81" t="s">
        <v>98</v>
      </c>
      <c r="L18" s="81" t="s">
        <v>99</v>
      </c>
      <c r="M18" s="81">
        <v>4</v>
      </c>
      <c r="N18" s="81" t="s">
        <v>100</v>
      </c>
      <c r="O18" s="81">
        <v>1798</v>
      </c>
      <c r="P18" s="41" t="s">
        <v>101</v>
      </c>
      <c r="Q18" s="82" t="s">
        <v>102</v>
      </c>
      <c r="R18" s="81" t="s">
        <v>103</v>
      </c>
      <c r="S18" s="81" t="s">
        <v>104</v>
      </c>
      <c r="T18" s="82" t="s">
        <v>105</v>
      </c>
      <c r="U18" s="99">
        <v>25</v>
      </c>
      <c r="V18" s="99">
        <v>35</v>
      </c>
      <c r="W18" s="49" t="s">
        <v>106</v>
      </c>
      <c r="X18" s="99">
        <v>59</v>
      </c>
      <c r="Y18" s="99">
        <v>19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135.5</v>
      </c>
      <c r="AI18" s="41" t="s">
        <v>128</v>
      </c>
      <c r="AJ18" s="41" t="s">
        <v>108</v>
      </c>
      <c r="AK18" s="45">
        <f t="shared" si="2"/>
        <v>1798</v>
      </c>
      <c r="AL18" s="41" t="s">
        <v>109</v>
      </c>
      <c r="AM18" s="41">
        <v>2</v>
      </c>
      <c r="AN18" s="41" t="s">
        <v>110</v>
      </c>
    </row>
    <row r="19" spans="1:40" x14ac:dyDescent="0.3">
      <c r="A19" s="42" t="s">
        <v>379</v>
      </c>
      <c r="B19" s="78" t="s">
        <v>377</v>
      </c>
      <c r="C19" s="79">
        <v>2</v>
      </c>
      <c r="D19" s="79" t="s">
        <v>96</v>
      </c>
      <c r="E19" s="50" t="s">
        <v>386</v>
      </c>
      <c r="F19" s="97" t="s">
        <v>201</v>
      </c>
      <c r="G19" s="97" t="s">
        <v>380</v>
      </c>
      <c r="H19" s="97" t="s">
        <v>383</v>
      </c>
      <c r="I19" s="100" t="s">
        <v>298</v>
      </c>
      <c r="J19" s="81" t="s">
        <v>97</v>
      </c>
      <c r="K19" s="81" t="s">
        <v>98</v>
      </c>
      <c r="L19" s="81" t="s">
        <v>99</v>
      </c>
      <c r="M19" s="81">
        <v>4</v>
      </c>
      <c r="N19" s="81" t="s">
        <v>100</v>
      </c>
      <c r="O19" s="81">
        <v>1798</v>
      </c>
      <c r="P19" s="41" t="s">
        <v>101</v>
      </c>
      <c r="Q19" s="82" t="s">
        <v>102</v>
      </c>
      <c r="R19" s="81" t="s">
        <v>103</v>
      </c>
      <c r="S19" s="81" t="s">
        <v>104</v>
      </c>
      <c r="T19" s="82" t="s">
        <v>105</v>
      </c>
      <c r="U19" s="99">
        <v>25</v>
      </c>
      <c r="V19" s="99">
        <v>35</v>
      </c>
      <c r="W19" s="49" t="s">
        <v>106</v>
      </c>
      <c r="X19" s="99">
        <v>59</v>
      </c>
      <c r="Y19" s="99">
        <v>19</v>
      </c>
      <c r="Z19" s="49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82" t="s">
        <v>98</v>
      </c>
      <c r="AH19" s="84">
        <v>132.1</v>
      </c>
      <c r="AI19" s="41" t="s">
        <v>138</v>
      </c>
      <c r="AJ19" s="41" t="s">
        <v>108</v>
      </c>
      <c r="AK19" s="45">
        <f t="shared" si="2"/>
        <v>1798</v>
      </c>
      <c r="AL19" s="41" t="s">
        <v>109</v>
      </c>
      <c r="AM19" s="41">
        <v>2</v>
      </c>
      <c r="AN19" s="41" t="s">
        <v>110</v>
      </c>
    </row>
    <row r="20" spans="1:40" x14ac:dyDescent="0.3">
      <c r="A20" s="42" t="s">
        <v>379</v>
      </c>
      <c r="B20" s="78" t="s">
        <v>377</v>
      </c>
      <c r="C20" s="79">
        <v>2</v>
      </c>
      <c r="D20" s="79" t="s">
        <v>96</v>
      </c>
      <c r="E20" s="50" t="s">
        <v>386</v>
      </c>
      <c r="F20" s="97" t="s">
        <v>201</v>
      </c>
      <c r="G20" s="97" t="s">
        <v>380</v>
      </c>
      <c r="H20" s="97" t="s">
        <v>384</v>
      </c>
      <c r="I20" s="100" t="s">
        <v>298</v>
      </c>
      <c r="J20" s="81" t="s">
        <v>97</v>
      </c>
      <c r="K20" s="81" t="s">
        <v>98</v>
      </c>
      <c r="L20" s="81" t="s">
        <v>99</v>
      </c>
      <c r="M20" s="81">
        <v>4</v>
      </c>
      <c r="N20" s="81" t="s">
        <v>100</v>
      </c>
      <c r="O20" s="81">
        <v>1798</v>
      </c>
      <c r="P20" s="41" t="s">
        <v>101</v>
      </c>
      <c r="Q20" s="82" t="s">
        <v>102</v>
      </c>
      <c r="R20" s="81" t="s">
        <v>103</v>
      </c>
      <c r="S20" s="81" t="s">
        <v>104</v>
      </c>
      <c r="T20" s="82" t="s">
        <v>105</v>
      </c>
      <c r="U20" s="99">
        <v>25</v>
      </c>
      <c r="V20" s="99">
        <v>35</v>
      </c>
      <c r="W20" s="49" t="s">
        <v>106</v>
      </c>
      <c r="X20" s="99">
        <v>59</v>
      </c>
      <c r="Y20" s="99">
        <v>19</v>
      </c>
      <c r="Z20" s="49" t="s">
        <v>106</v>
      </c>
      <c r="AA20" s="99" t="s">
        <v>113</v>
      </c>
      <c r="AB20" s="99" t="s">
        <v>113</v>
      </c>
      <c r="AC20" s="49" t="s">
        <v>113</v>
      </c>
      <c r="AD20" s="99" t="s">
        <v>113</v>
      </c>
      <c r="AE20" s="99" t="s">
        <v>113</v>
      </c>
      <c r="AF20" s="49" t="s">
        <v>113</v>
      </c>
      <c r="AG20" s="82" t="s">
        <v>98</v>
      </c>
      <c r="AH20" s="84">
        <v>132.1</v>
      </c>
      <c r="AI20" s="41" t="s">
        <v>138</v>
      </c>
      <c r="AJ20" s="41" t="s">
        <v>108</v>
      </c>
      <c r="AK20" s="45">
        <f t="shared" si="2"/>
        <v>1798</v>
      </c>
      <c r="AL20" s="41" t="s">
        <v>109</v>
      </c>
      <c r="AM20" s="41">
        <v>2</v>
      </c>
      <c r="AN20" s="41" t="s">
        <v>110</v>
      </c>
    </row>
  </sheetData>
  <autoFilter ref="A12:A20" xr:uid="{00000000-0009-0000-0000-000010000000}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3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7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27.5546875" bestFit="1" customWidth="1"/>
    <col min="2" max="2" width="18.6640625" customWidth="1"/>
    <col min="3" max="3" width="5.33203125" style="1" customWidth="1"/>
    <col min="4" max="4" width="8.44140625" customWidth="1"/>
    <col min="5" max="5" width="29.5546875" bestFit="1" customWidth="1"/>
    <col min="6" max="6" width="5.6640625" customWidth="1"/>
    <col min="7" max="7" width="7" customWidth="1"/>
    <col min="8" max="8" width="15.5546875" customWidth="1"/>
    <col min="9" max="9" width="24.33203125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78" t="s">
        <v>262</v>
      </c>
      <c r="B13" s="78" t="s">
        <v>161</v>
      </c>
      <c r="C13" s="79">
        <v>2</v>
      </c>
      <c r="D13" s="79" t="s">
        <v>96</v>
      </c>
      <c r="E13" s="50" t="s">
        <v>268</v>
      </c>
      <c r="F13" s="50" t="s">
        <v>163</v>
      </c>
      <c r="G13" s="50" t="s">
        <v>165</v>
      </c>
      <c r="H13" s="50" t="s">
        <v>164</v>
      </c>
      <c r="I13" s="100" t="s">
        <v>269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1618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162</v>
      </c>
      <c r="U13" s="83">
        <v>9</v>
      </c>
      <c r="V13" s="83">
        <v>293</v>
      </c>
      <c r="W13" s="82" t="s">
        <v>106</v>
      </c>
      <c r="X13" s="83">
        <v>11</v>
      </c>
      <c r="Y13" s="83">
        <v>16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81.3</v>
      </c>
      <c r="AI13" s="41" t="s">
        <v>128</v>
      </c>
      <c r="AJ13" s="41" t="s">
        <v>108</v>
      </c>
      <c r="AK13" s="45">
        <f t="shared" ref="AK13:AK14" si="0">O13</f>
        <v>1618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78" t="s">
        <v>262</v>
      </c>
      <c r="B14" s="78" t="s">
        <v>161</v>
      </c>
      <c r="C14" s="79">
        <v>2</v>
      </c>
      <c r="D14" s="79" t="s">
        <v>96</v>
      </c>
      <c r="E14" s="50" t="s">
        <v>268</v>
      </c>
      <c r="F14" s="50" t="s">
        <v>163</v>
      </c>
      <c r="G14" s="50" t="s">
        <v>165</v>
      </c>
      <c r="H14" s="50" t="s">
        <v>167</v>
      </c>
      <c r="I14" s="100" t="s">
        <v>269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1618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162</v>
      </c>
      <c r="U14" s="83">
        <v>9</v>
      </c>
      <c r="V14" s="83">
        <v>293</v>
      </c>
      <c r="W14" s="82" t="s">
        <v>106</v>
      </c>
      <c r="X14" s="83">
        <v>11</v>
      </c>
      <c r="Y14" s="83">
        <v>16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81.3</v>
      </c>
      <c r="AI14" s="41" t="s">
        <v>128</v>
      </c>
      <c r="AJ14" s="41" t="s">
        <v>108</v>
      </c>
      <c r="AK14" s="45">
        <f t="shared" si="0"/>
        <v>1618</v>
      </c>
      <c r="AL14" s="41" t="s">
        <v>109</v>
      </c>
      <c r="AM14" s="41">
        <v>1</v>
      </c>
      <c r="AN14" s="41" t="s">
        <v>110</v>
      </c>
    </row>
  </sheetData>
  <autoFilter ref="A12:A14" xr:uid="{00000000-0009-0000-0000-000011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N16"/>
  <sheetViews>
    <sheetView showGridLines="0" zoomScaleNormal="100" workbookViewId="0"/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30.88671875" bestFit="1" customWidth="1"/>
    <col min="6" max="6" width="5.6640625" customWidth="1"/>
    <col min="7" max="7" width="7" customWidth="1"/>
    <col min="8" max="8" width="20.88671875" bestFit="1" customWidth="1"/>
    <col min="9" max="9" width="26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3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527</v>
      </c>
      <c r="B13" s="78" t="s">
        <v>520</v>
      </c>
      <c r="C13" s="79">
        <v>2</v>
      </c>
      <c r="D13" s="79" t="s">
        <v>96</v>
      </c>
      <c r="E13" s="50" t="s">
        <v>526</v>
      </c>
      <c r="F13" s="50" t="s">
        <v>168</v>
      </c>
      <c r="G13" s="50" t="s">
        <v>537</v>
      </c>
      <c r="H13" s="50" t="s">
        <v>538</v>
      </c>
      <c r="I13" s="100" t="s">
        <v>265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12</v>
      </c>
      <c r="S13" s="81" t="s">
        <v>104</v>
      </c>
      <c r="T13" s="82" t="s">
        <v>105</v>
      </c>
      <c r="U13" s="99">
        <v>22</v>
      </c>
      <c r="V13" s="99">
        <v>42</v>
      </c>
      <c r="W13" s="49" t="s">
        <v>106</v>
      </c>
      <c r="X13" s="99">
        <v>44</v>
      </c>
      <c r="Y13" s="99">
        <v>35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52.3</v>
      </c>
      <c r="AI13" s="41" t="s">
        <v>128</v>
      </c>
      <c r="AJ13" s="41" t="s">
        <v>160</v>
      </c>
      <c r="AK13" s="45">
        <f t="shared" ref="AK13:AK16" si="0">O13</f>
        <v>999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527</v>
      </c>
      <c r="B14" s="78" t="s">
        <v>521</v>
      </c>
      <c r="C14" s="79">
        <v>2</v>
      </c>
      <c r="D14" s="79" t="s">
        <v>96</v>
      </c>
      <c r="E14" s="50" t="s">
        <v>526</v>
      </c>
      <c r="F14" s="50" t="s">
        <v>168</v>
      </c>
      <c r="G14" s="50" t="s">
        <v>537</v>
      </c>
      <c r="H14" s="50" t="s">
        <v>538</v>
      </c>
      <c r="I14" s="100" t="s">
        <v>265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12</v>
      </c>
      <c r="S14" s="81" t="s">
        <v>104</v>
      </c>
      <c r="T14" s="82" t="s">
        <v>105</v>
      </c>
      <c r="U14" s="99">
        <v>22</v>
      </c>
      <c r="V14" s="99">
        <v>10</v>
      </c>
      <c r="W14" s="49" t="s">
        <v>106</v>
      </c>
      <c r="X14" s="99">
        <v>41</v>
      </c>
      <c r="Y14" s="99">
        <v>5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52.3</v>
      </c>
      <c r="AI14" s="41" t="s">
        <v>128</v>
      </c>
      <c r="AJ14" s="41" t="s">
        <v>160</v>
      </c>
      <c r="AK14" s="45">
        <f t="shared" si="0"/>
        <v>999</v>
      </c>
      <c r="AL14" s="41" t="s">
        <v>109</v>
      </c>
      <c r="AM14" s="41">
        <v>2</v>
      </c>
      <c r="AN14" s="41" t="s">
        <v>110</v>
      </c>
    </row>
    <row r="15" spans="1:40" s="43" customFormat="1" x14ac:dyDescent="0.3">
      <c r="A15" s="42" t="s">
        <v>528</v>
      </c>
      <c r="B15" s="78" t="s">
        <v>522</v>
      </c>
      <c r="C15" s="79">
        <v>2</v>
      </c>
      <c r="D15" s="79" t="s">
        <v>96</v>
      </c>
      <c r="E15" s="50" t="s">
        <v>524</v>
      </c>
      <c r="F15" s="50" t="s">
        <v>168</v>
      </c>
      <c r="G15" s="50" t="s">
        <v>537</v>
      </c>
      <c r="H15" s="50" t="s">
        <v>539</v>
      </c>
      <c r="I15" s="100" t="s">
        <v>265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999</v>
      </c>
      <c r="P15" s="41" t="s">
        <v>159</v>
      </c>
      <c r="Q15" s="82" t="s">
        <v>102</v>
      </c>
      <c r="R15" s="41" t="s">
        <v>12</v>
      </c>
      <c r="S15" s="81" t="s">
        <v>104</v>
      </c>
      <c r="T15" s="82" t="s">
        <v>105</v>
      </c>
      <c r="U15" s="99">
        <v>28</v>
      </c>
      <c r="V15" s="99">
        <v>365</v>
      </c>
      <c r="W15" s="49" t="s">
        <v>106</v>
      </c>
      <c r="X15" s="99">
        <v>53</v>
      </c>
      <c r="Y15" s="99">
        <v>68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48.9</v>
      </c>
      <c r="AI15" s="41" t="s">
        <v>138</v>
      </c>
      <c r="AJ15" s="41" t="s">
        <v>160</v>
      </c>
      <c r="AK15" s="45">
        <f t="shared" si="0"/>
        <v>999</v>
      </c>
      <c r="AL15" s="41" t="s">
        <v>109</v>
      </c>
      <c r="AM15" s="41">
        <v>3</v>
      </c>
      <c r="AN15" s="41" t="s">
        <v>110</v>
      </c>
    </row>
    <row r="16" spans="1:40" s="43" customFormat="1" x14ac:dyDescent="0.3">
      <c r="A16" s="42" t="s">
        <v>529</v>
      </c>
      <c r="B16" s="78" t="s">
        <v>523</v>
      </c>
      <c r="C16" s="79">
        <v>2</v>
      </c>
      <c r="D16" s="79" t="s">
        <v>96</v>
      </c>
      <c r="E16" s="50" t="s">
        <v>525</v>
      </c>
      <c r="F16" s="50" t="s">
        <v>168</v>
      </c>
      <c r="G16" s="50" t="s">
        <v>537</v>
      </c>
      <c r="H16" s="50" t="s">
        <v>540</v>
      </c>
      <c r="I16" s="100" t="s">
        <v>265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999</v>
      </c>
      <c r="P16" s="41" t="s">
        <v>159</v>
      </c>
      <c r="Q16" s="82" t="s">
        <v>102</v>
      </c>
      <c r="R16" s="41" t="s">
        <v>12</v>
      </c>
      <c r="S16" s="81" t="s">
        <v>104</v>
      </c>
      <c r="T16" s="82" t="s">
        <v>105</v>
      </c>
      <c r="U16" s="99">
        <v>22</v>
      </c>
      <c r="V16" s="99">
        <v>42</v>
      </c>
      <c r="W16" s="49" t="s">
        <v>106</v>
      </c>
      <c r="X16" s="99">
        <v>44</v>
      </c>
      <c r="Y16" s="99">
        <v>35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52.3</v>
      </c>
      <c r="AI16" s="41" t="s">
        <v>128</v>
      </c>
      <c r="AJ16" s="41" t="s">
        <v>160</v>
      </c>
      <c r="AK16" s="45">
        <f t="shared" si="0"/>
        <v>999</v>
      </c>
      <c r="AL16" s="41" t="s">
        <v>109</v>
      </c>
      <c r="AM16" s="41">
        <v>3</v>
      </c>
      <c r="AN16" s="41" t="s">
        <v>110</v>
      </c>
    </row>
  </sheetData>
  <autoFilter ref="A12:A16" xr:uid="{00000000-0009-0000-0000-000012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3">
    <pageSetUpPr fitToPage="1"/>
  </sheetPr>
  <dimension ref="A1:AN13"/>
  <sheetViews>
    <sheetView showGridLines="0" zoomScaleNormal="100" workbookViewId="0"/>
  </sheetViews>
  <sheetFormatPr baseColWidth="10" defaultColWidth="11.44140625" defaultRowHeight="14.4" x14ac:dyDescent="0.3"/>
  <cols>
    <col min="1" max="1" width="22.33203125" bestFit="1" customWidth="1"/>
    <col min="2" max="2" width="18.6640625" customWidth="1"/>
    <col min="3" max="3" width="5.33203125" style="1" customWidth="1"/>
    <col min="4" max="4" width="8.44140625" customWidth="1"/>
    <col min="5" max="5" width="29.5546875" bestFit="1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103" customFormat="1" x14ac:dyDescent="0.3">
      <c r="A13" s="78" t="s">
        <v>281</v>
      </c>
      <c r="B13" s="78" t="s">
        <v>282</v>
      </c>
      <c r="C13" s="79">
        <v>2</v>
      </c>
      <c r="D13" s="78" t="s">
        <v>96</v>
      </c>
      <c r="E13" s="78" t="s">
        <v>280</v>
      </c>
      <c r="F13" s="78" t="s">
        <v>250</v>
      </c>
      <c r="G13" s="78">
        <v>4</v>
      </c>
      <c r="H13" s="78" t="s">
        <v>249</v>
      </c>
      <c r="I13" s="80" t="s">
        <v>252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20</v>
      </c>
      <c r="V13" s="83">
        <v>431</v>
      </c>
      <c r="W13" s="82" t="s">
        <v>106</v>
      </c>
      <c r="X13" s="83">
        <v>17</v>
      </c>
      <c r="Y13" s="83">
        <v>184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49.36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</sheetData>
  <autoFilter ref="A12:A13" xr:uid="{00000000-0009-0000-0000-000013000000}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9" scale="3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4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32.6640625" bestFit="1" customWidth="1"/>
    <col min="2" max="2" width="18.6640625" customWidth="1"/>
    <col min="3" max="3" width="5.33203125" style="1" customWidth="1"/>
    <col min="4" max="4" width="8.44140625" customWidth="1"/>
    <col min="5" max="5" width="29.109375" bestFit="1" customWidth="1"/>
    <col min="6" max="6" width="5.33203125" bestFit="1" customWidth="1"/>
    <col min="7" max="7" width="7.44140625" bestFit="1" customWidth="1"/>
    <col min="8" max="8" width="14" bestFit="1" customWidth="1"/>
    <col min="9" max="9" width="24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363</v>
      </c>
      <c r="B13" s="78" t="s">
        <v>359</v>
      </c>
      <c r="C13" s="79">
        <v>2</v>
      </c>
      <c r="D13" s="79" t="s">
        <v>96</v>
      </c>
      <c r="E13" s="50" t="s">
        <v>364</v>
      </c>
      <c r="F13" s="50" t="s">
        <v>201</v>
      </c>
      <c r="G13" s="50" t="s">
        <v>360</v>
      </c>
      <c r="H13" s="108" t="s">
        <v>362</v>
      </c>
      <c r="I13" s="100" t="s">
        <v>298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1618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12</v>
      </c>
      <c r="V13" s="99">
        <v>936</v>
      </c>
      <c r="W13" s="49" t="s">
        <v>106</v>
      </c>
      <c r="X13" s="99">
        <v>24</v>
      </c>
      <c r="Y13" s="99">
        <v>1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85.82</v>
      </c>
      <c r="AI13" s="41" t="s">
        <v>138</v>
      </c>
      <c r="AJ13" s="41" t="s">
        <v>108</v>
      </c>
      <c r="AK13" s="45">
        <f t="shared" ref="AK13:AK14" si="0">O13</f>
        <v>1618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363</v>
      </c>
      <c r="B14" s="78" t="s">
        <v>359</v>
      </c>
      <c r="C14" s="79">
        <v>2</v>
      </c>
      <c r="D14" s="79" t="s">
        <v>96</v>
      </c>
      <c r="E14" s="50" t="s">
        <v>364</v>
      </c>
      <c r="F14" s="50" t="s">
        <v>201</v>
      </c>
      <c r="G14" s="50" t="s">
        <v>361</v>
      </c>
      <c r="H14" s="108" t="s">
        <v>362</v>
      </c>
      <c r="I14" s="100" t="s">
        <v>298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1618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12</v>
      </c>
      <c r="V14" s="99">
        <v>936</v>
      </c>
      <c r="W14" s="49" t="s">
        <v>106</v>
      </c>
      <c r="X14" s="99">
        <v>24</v>
      </c>
      <c r="Y14" s="99">
        <v>1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85.82</v>
      </c>
      <c r="AI14" s="41" t="s">
        <v>138</v>
      </c>
      <c r="AJ14" s="41" t="s">
        <v>108</v>
      </c>
      <c r="AK14" s="45">
        <f t="shared" si="0"/>
        <v>1618</v>
      </c>
      <c r="AL14" s="41" t="s">
        <v>109</v>
      </c>
      <c r="AM14" s="41">
        <v>1</v>
      </c>
      <c r="AN14" s="41" t="s">
        <v>110</v>
      </c>
    </row>
  </sheetData>
  <autoFilter ref="A12:A14" xr:uid="{00000000-0009-0000-0000-000014000000}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3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N23"/>
  <sheetViews>
    <sheetView showGridLines="0" zoomScaleNormal="100" workbookViewId="0"/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30.88671875" bestFit="1" customWidth="1"/>
    <col min="6" max="6" width="5.6640625" customWidth="1"/>
    <col min="7" max="7" width="7" customWidth="1"/>
    <col min="8" max="8" width="20.88671875" bestFit="1" customWidth="1"/>
    <col min="9" max="9" width="26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3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272</v>
      </c>
      <c r="B13" s="78" t="s">
        <v>508</v>
      </c>
      <c r="C13" s="79">
        <v>2</v>
      </c>
      <c r="D13" s="79" t="s">
        <v>96</v>
      </c>
      <c r="E13" s="50" t="s">
        <v>517</v>
      </c>
      <c r="F13" s="50" t="s">
        <v>168</v>
      </c>
      <c r="G13" s="50" t="s">
        <v>537</v>
      </c>
      <c r="H13" s="50" t="s">
        <v>542</v>
      </c>
      <c r="I13" s="100" t="s">
        <v>541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16</v>
      </c>
      <c r="V13" s="99">
        <v>376</v>
      </c>
      <c r="W13" s="49" t="s">
        <v>106</v>
      </c>
      <c r="X13" s="99">
        <v>30</v>
      </c>
      <c r="Y13" s="99">
        <v>96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72.7</v>
      </c>
      <c r="AI13" s="41" t="s">
        <v>128</v>
      </c>
      <c r="AJ13" s="41" t="s">
        <v>160</v>
      </c>
      <c r="AK13" s="45">
        <f t="shared" ref="AK13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272</v>
      </c>
      <c r="B14" s="78" t="s">
        <v>509</v>
      </c>
      <c r="C14" s="79">
        <v>2</v>
      </c>
      <c r="D14" s="79" t="s">
        <v>96</v>
      </c>
      <c r="E14" s="50" t="s">
        <v>517</v>
      </c>
      <c r="F14" s="50" t="s">
        <v>168</v>
      </c>
      <c r="G14" s="50" t="s">
        <v>537</v>
      </c>
      <c r="H14" s="50" t="s">
        <v>542</v>
      </c>
      <c r="I14" s="100" t="s">
        <v>541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12</v>
      </c>
      <c r="V14" s="99">
        <v>311</v>
      </c>
      <c r="W14" s="49" t="s">
        <v>106</v>
      </c>
      <c r="X14" s="99">
        <v>22</v>
      </c>
      <c r="Y14" s="99">
        <v>265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72.7</v>
      </c>
      <c r="AI14" s="41" t="s">
        <v>128</v>
      </c>
      <c r="AJ14" s="41" t="s">
        <v>160</v>
      </c>
      <c r="AK14" s="45">
        <f t="shared" ref="AK14" si="1">O14</f>
        <v>898</v>
      </c>
      <c r="AL14" s="41" t="s">
        <v>109</v>
      </c>
      <c r="AM14" s="41">
        <v>2</v>
      </c>
      <c r="AN14" s="41" t="s">
        <v>110</v>
      </c>
    </row>
    <row r="15" spans="1:40" s="43" customFormat="1" x14ac:dyDescent="0.3">
      <c r="A15" s="42" t="s">
        <v>513</v>
      </c>
      <c r="B15" s="78" t="s">
        <v>510</v>
      </c>
      <c r="C15" s="79">
        <v>2</v>
      </c>
      <c r="D15" s="79" t="s">
        <v>96</v>
      </c>
      <c r="E15" s="50" t="s">
        <v>516</v>
      </c>
      <c r="F15" s="50" t="s">
        <v>168</v>
      </c>
      <c r="G15" s="50" t="s">
        <v>537</v>
      </c>
      <c r="H15" s="50" t="s">
        <v>543</v>
      </c>
      <c r="I15" s="100" t="s">
        <v>541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898</v>
      </c>
      <c r="P15" s="41" t="s">
        <v>159</v>
      </c>
      <c r="Q15" s="82" t="s">
        <v>102</v>
      </c>
      <c r="R15" s="81" t="s">
        <v>103</v>
      </c>
      <c r="S15" s="81" t="s">
        <v>104</v>
      </c>
      <c r="T15" s="82" t="s">
        <v>105</v>
      </c>
      <c r="U15" s="99">
        <v>54</v>
      </c>
      <c r="V15" s="99">
        <v>154</v>
      </c>
      <c r="W15" s="49" t="s">
        <v>106</v>
      </c>
      <c r="X15" s="99">
        <v>88</v>
      </c>
      <c r="Y15" s="99">
        <v>107</v>
      </c>
      <c r="Z15" s="49" t="s">
        <v>106</v>
      </c>
      <c r="AA15" s="99">
        <v>47</v>
      </c>
      <c r="AB15" s="99">
        <v>201</v>
      </c>
      <c r="AC15" s="49" t="s">
        <v>106</v>
      </c>
      <c r="AD15" s="99">
        <v>99</v>
      </c>
      <c r="AE15" s="99">
        <v>258</v>
      </c>
      <c r="AF15" s="49" t="s">
        <v>106</v>
      </c>
      <c r="AG15" s="82" t="s">
        <v>98</v>
      </c>
      <c r="AH15" s="84">
        <v>60.9</v>
      </c>
      <c r="AI15" s="41" t="s">
        <v>138</v>
      </c>
      <c r="AJ15" s="41" t="s">
        <v>160</v>
      </c>
      <c r="AK15" s="45">
        <f t="shared" ref="AK15:AK22" si="2">O15</f>
        <v>898</v>
      </c>
      <c r="AL15" s="41" t="s">
        <v>109</v>
      </c>
      <c r="AM15" s="41">
        <v>3</v>
      </c>
      <c r="AN15" s="41" t="s">
        <v>110</v>
      </c>
    </row>
    <row r="16" spans="1:40" s="43" customFormat="1" x14ac:dyDescent="0.3">
      <c r="A16" s="42" t="s">
        <v>177</v>
      </c>
      <c r="B16" s="78" t="s">
        <v>511</v>
      </c>
      <c r="C16" s="79">
        <v>2</v>
      </c>
      <c r="D16" s="79" t="s">
        <v>96</v>
      </c>
      <c r="E16" s="50" t="s">
        <v>518</v>
      </c>
      <c r="F16" s="50" t="s">
        <v>168</v>
      </c>
      <c r="G16" s="50" t="s">
        <v>537</v>
      </c>
      <c r="H16" s="50" t="s">
        <v>544</v>
      </c>
      <c r="I16" s="100" t="s">
        <v>541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898</v>
      </c>
      <c r="P16" s="41" t="s">
        <v>159</v>
      </c>
      <c r="Q16" s="82" t="s">
        <v>102</v>
      </c>
      <c r="R16" s="81" t="s">
        <v>103</v>
      </c>
      <c r="S16" s="81" t="s">
        <v>104</v>
      </c>
      <c r="T16" s="82" t="s">
        <v>105</v>
      </c>
      <c r="U16" s="99">
        <v>12</v>
      </c>
      <c r="V16" s="99">
        <v>311</v>
      </c>
      <c r="W16" s="49" t="s">
        <v>106</v>
      </c>
      <c r="X16" s="99">
        <v>22</v>
      </c>
      <c r="Y16" s="99">
        <v>265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70.900000000000006</v>
      </c>
      <c r="AI16" s="41" t="s">
        <v>138</v>
      </c>
      <c r="AJ16" s="41" t="s">
        <v>160</v>
      </c>
      <c r="AK16" s="45">
        <f t="shared" ref="AK16:AK20" si="3">O16</f>
        <v>898</v>
      </c>
      <c r="AL16" s="41" t="s">
        <v>109</v>
      </c>
      <c r="AM16" s="41">
        <v>3</v>
      </c>
      <c r="AN16" s="41" t="s">
        <v>110</v>
      </c>
    </row>
    <row r="17" spans="1:40" s="43" customFormat="1" x14ac:dyDescent="0.3">
      <c r="A17" s="42" t="s">
        <v>514</v>
      </c>
      <c r="B17" s="78" t="s">
        <v>512</v>
      </c>
      <c r="C17" s="79">
        <v>2</v>
      </c>
      <c r="D17" s="79" t="s">
        <v>96</v>
      </c>
      <c r="E17" s="50" t="s">
        <v>515</v>
      </c>
      <c r="F17" s="50" t="s">
        <v>168</v>
      </c>
      <c r="G17" s="50" t="s">
        <v>537</v>
      </c>
      <c r="H17" s="50" t="s">
        <v>545</v>
      </c>
      <c r="I17" s="100" t="s">
        <v>541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898</v>
      </c>
      <c r="P17" s="41" t="s">
        <v>159</v>
      </c>
      <c r="Q17" s="82" t="s">
        <v>102</v>
      </c>
      <c r="R17" s="81" t="s">
        <v>103</v>
      </c>
      <c r="S17" s="81" t="s">
        <v>104</v>
      </c>
      <c r="T17" s="82" t="s">
        <v>105</v>
      </c>
      <c r="U17" s="99">
        <v>54</v>
      </c>
      <c r="V17" s="99">
        <v>154</v>
      </c>
      <c r="W17" s="49" t="s">
        <v>106</v>
      </c>
      <c r="X17" s="99">
        <v>88</v>
      </c>
      <c r="Y17" s="99">
        <v>107</v>
      </c>
      <c r="Z17" s="49" t="s">
        <v>106</v>
      </c>
      <c r="AA17" s="99">
        <v>47</v>
      </c>
      <c r="AB17" s="99">
        <v>201</v>
      </c>
      <c r="AC17" s="49" t="s">
        <v>106</v>
      </c>
      <c r="AD17" s="99">
        <v>99</v>
      </c>
      <c r="AE17" s="99">
        <v>258</v>
      </c>
      <c r="AF17" s="49" t="s">
        <v>106</v>
      </c>
      <c r="AG17" s="82" t="s">
        <v>98</v>
      </c>
      <c r="AH17" s="84">
        <v>63.2</v>
      </c>
      <c r="AI17" s="41" t="s">
        <v>128</v>
      </c>
      <c r="AJ17" s="41" t="s">
        <v>160</v>
      </c>
      <c r="AK17" s="45">
        <f t="shared" si="3"/>
        <v>898</v>
      </c>
      <c r="AL17" s="41" t="s">
        <v>109</v>
      </c>
      <c r="AM17" s="41">
        <v>3</v>
      </c>
      <c r="AN17" s="41" t="s">
        <v>110</v>
      </c>
    </row>
    <row r="18" spans="1:40" s="43" customFormat="1" x14ac:dyDescent="0.3">
      <c r="A18" s="42" t="s">
        <v>549</v>
      </c>
      <c r="B18" s="78" t="s">
        <v>547</v>
      </c>
      <c r="C18" s="79">
        <v>2</v>
      </c>
      <c r="D18" s="79" t="s">
        <v>96</v>
      </c>
      <c r="E18" s="50" t="s">
        <v>550</v>
      </c>
      <c r="F18" s="50" t="s">
        <v>551</v>
      </c>
      <c r="G18" s="50" t="s">
        <v>552</v>
      </c>
      <c r="H18" s="50" t="s">
        <v>554</v>
      </c>
      <c r="I18" s="100" t="s">
        <v>548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898</v>
      </c>
      <c r="P18" s="41" t="s">
        <v>159</v>
      </c>
      <c r="Q18" s="82" t="s">
        <v>102</v>
      </c>
      <c r="R18" s="81" t="s">
        <v>103</v>
      </c>
      <c r="S18" s="81" t="s">
        <v>104</v>
      </c>
      <c r="T18" s="82" t="s">
        <v>105</v>
      </c>
      <c r="U18" s="99">
        <v>8</v>
      </c>
      <c r="V18" s="99">
        <v>104</v>
      </c>
      <c r="W18" s="49" t="s">
        <v>106</v>
      </c>
      <c r="X18" s="99">
        <v>17</v>
      </c>
      <c r="Y18" s="99">
        <v>147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47.1</v>
      </c>
      <c r="AI18" s="41" t="s">
        <v>128</v>
      </c>
      <c r="AJ18" s="41" t="s">
        <v>108</v>
      </c>
      <c r="AK18" s="45">
        <f t="shared" ref="AK18:AK19" si="4">O18</f>
        <v>898</v>
      </c>
      <c r="AL18" s="41" t="s">
        <v>109</v>
      </c>
      <c r="AM18" s="41">
        <v>4</v>
      </c>
      <c r="AN18" s="41" t="s">
        <v>110</v>
      </c>
    </row>
    <row r="19" spans="1:40" s="43" customFormat="1" x14ac:dyDescent="0.3">
      <c r="A19" s="42" t="s">
        <v>555</v>
      </c>
      <c r="B19" s="78" t="s">
        <v>547</v>
      </c>
      <c r="C19" s="79">
        <v>2</v>
      </c>
      <c r="D19" s="79" t="s">
        <v>96</v>
      </c>
      <c r="E19" s="50" t="s">
        <v>550</v>
      </c>
      <c r="F19" s="50" t="s">
        <v>551</v>
      </c>
      <c r="G19" s="50" t="s">
        <v>553</v>
      </c>
      <c r="H19" s="50" t="s">
        <v>554</v>
      </c>
      <c r="I19" s="100" t="s">
        <v>548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898</v>
      </c>
      <c r="P19" s="41" t="s">
        <v>159</v>
      </c>
      <c r="Q19" s="82" t="s">
        <v>102</v>
      </c>
      <c r="R19" s="81" t="s">
        <v>103</v>
      </c>
      <c r="S19" s="81" t="s">
        <v>104</v>
      </c>
      <c r="T19" s="82" t="s">
        <v>105</v>
      </c>
      <c r="U19" s="99">
        <v>8</v>
      </c>
      <c r="V19" s="99">
        <v>104</v>
      </c>
      <c r="W19" s="49" t="s">
        <v>106</v>
      </c>
      <c r="X19" s="99">
        <v>17</v>
      </c>
      <c r="Y19" s="99">
        <v>147</v>
      </c>
      <c r="Z19" s="49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82" t="s">
        <v>98</v>
      </c>
      <c r="AH19" s="84">
        <v>45.8</v>
      </c>
      <c r="AI19" s="41" t="s">
        <v>128</v>
      </c>
      <c r="AJ19" s="41" t="s">
        <v>108</v>
      </c>
      <c r="AK19" s="45">
        <f t="shared" si="4"/>
        <v>898</v>
      </c>
      <c r="AL19" s="41" t="s">
        <v>109</v>
      </c>
      <c r="AM19" s="41">
        <v>4</v>
      </c>
      <c r="AN19" s="41" t="s">
        <v>110</v>
      </c>
    </row>
    <row r="20" spans="1:40" s="43" customFormat="1" x14ac:dyDescent="0.3">
      <c r="A20" s="42" t="s">
        <v>546</v>
      </c>
      <c r="B20" s="78" t="s">
        <v>557</v>
      </c>
      <c r="C20" s="79">
        <v>2</v>
      </c>
      <c r="D20" s="79" t="s">
        <v>96</v>
      </c>
      <c r="E20" s="50" t="s">
        <v>559</v>
      </c>
      <c r="F20" s="50" t="s">
        <v>551</v>
      </c>
      <c r="G20" s="50" t="s">
        <v>552</v>
      </c>
      <c r="H20" s="50" t="s">
        <v>558</v>
      </c>
      <c r="I20" s="100" t="s">
        <v>548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898</v>
      </c>
      <c r="P20" s="41" t="s">
        <v>159</v>
      </c>
      <c r="Q20" s="82" t="s">
        <v>102</v>
      </c>
      <c r="R20" s="81" t="s">
        <v>103</v>
      </c>
      <c r="S20" s="81" t="s">
        <v>104</v>
      </c>
      <c r="T20" s="82" t="s">
        <v>105</v>
      </c>
      <c r="U20" s="99">
        <v>8</v>
      </c>
      <c r="V20" s="99">
        <v>104</v>
      </c>
      <c r="W20" s="49" t="s">
        <v>106</v>
      </c>
      <c r="X20" s="99">
        <v>17</v>
      </c>
      <c r="Y20" s="99">
        <v>147</v>
      </c>
      <c r="Z20" s="49" t="s">
        <v>106</v>
      </c>
      <c r="AA20" s="99" t="s">
        <v>113</v>
      </c>
      <c r="AB20" s="99" t="s">
        <v>113</v>
      </c>
      <c r="AC20" s="49" t="s">
        <v>113</v>
      </c>
      <c r="AD20" s="99" t="s">
        <v>113</v>
      </c>
      <c r="AE20" s="99" t="s">
        <v>113</v>
      </c>
      <c r="AF20" s="49" t="s">
        <v>113</v>
      </c>
      <c r="AG20" s="82" t="s">
        <v>98</v>
      </c>
      <c r="AH20" s="84">
        <v>55.5</v>
      </c>
      <c r="AI20" s="41" t="s">
        <v>128</v>
      </c>
      <c r="AJ20" s="41" t="s">
        <v>108</v>
      </c>
      <c r="AK20" s="45">
        <f t="shared" si="3"/>
        <v>898</v>
      </c>
      <c r="AL20" s="41" t="s">
        <v>109</v>
      </c>
      <c r="AM20" s="41">
        <v>4</v>
      </c>
      <c r="AN20" s="41" t="s">
        <v>110</v>
      </c>
    </row>
    <row r="21" spans="1:40" s="43" customFormat="1" x14ac:dyDescent="0.3">
      <c r="A21" s="42" t="s">
        <v>556</v>
      </c>
      <c r="B21" s="78" t="s">
        <v>557</v>
      </c>
      <c r="C21" s="79">
        <v>2</v>
      </c>
      <c r="D21" s="79" t="s">
        <v>96</v>
      </c>
      <c r="E21" s="50" t="s">
        <v>559</v>
      </c>
      <c r="F21" s="50" t="s">
        <v>551</v>
      </c>
      <c r="G21" s="50" t="s">
        <v>553</v>
      </c>
      <c r="H21" s="50" t="s">
        <v>558</v>
      </c>
      <c r="I21" s="100" t="s">
        <v>548</v>
      </c>
      <c r="J21" s="81" t="s">
        <v>97</v>
      </c>
      <c r="K21" s="81" t="s">
        <v>98</v>
      </c>
      <c r="L21" s="81" t="s">
        <v>99</v>
      </c>
      <c r="M21" s="81">
        <v>3</v>
      </c>
      <c r="N21" s="81" t="s">
        <v>100</v>
      </c>
      <c r="O21" s="81">
        <v>898</v>
      </c>
      <c r="P21" s="41" t="s">
        <v>159</v>
      </c>
      <c r="Q21" s="82" t="s">
        <v>102</v>
      </c>
      <c r="R21" s="81" t="s">
        <v>103</v>
      </c>
      <c r="S21" s="81" t="s">
        <v>104</v>
      </c>
      <c r="T21" s="82" t="s">
        <v>105</v>
      </c>
      <c r="U21" s="99">
        <v>8</v>
      </c>
      <c r="V21" s="99">
        <v>104</v>
      </c>
      <c r="W21" s="49" t="s">
        <v>106</v>
      </c>
      <c r="X21" s="99">
        <v>17</v>
      </c>
      <c r="Y21" s="99">
        <v>147</v>
      </c>
      <c r="Z21" s="49" t="s">
        <v>106</v>
      </c>
      <c r="AA21" s="99" t="s">
        <v>113</v>
      </c>
      <c r="AB21" s="99" t="s">
        <v>113</v>
      </c>
      <c r="AC21" s="49" t="s">
        <v>113</v>
      </c>
      <c r="AD21" s="99" t="s">
        <v>113</v>
      </c>
      <c r="AE21" s="99" t="s">
        <v>113</v>
      </c>
      <c r="AF21" s="49" t="s">
        <v>113</v>
      </c>
      <c r="AG21" s="82" t="s">
        <v>98</v>
      </c>
      <c r="AH21" s="84">
        <v>54</v>
      </c>
      <c r="AI21" s="41" t="s">
        <v>128</v>
      </c>
      <c r="AJ21" s="41" t="s">
        <v>108</v>
      </c>
      <c r="AK21" s="45">
        <f t="shared" si="2"/>
        <v>898</v>
      </c>
      <c r="AL21" s="41" t="s">
        <v>109</v>
      </c>
      <c r="AM21" s="41">
        <v>4</v>
      </c>
      <c r="AN21" s="41" t="s">
        <v>110</v>
      </c>
    </row>
    <row r="22" spans="1:40" s="43" customFormat="1" x14ac:dyDescent="0.3">
      <c r="A22" s="42" t="s">
        <v>561</v>
      </c>
      <c r="B22" s="78" t="s">
        <v>560</v>
      </c>
      <c r="C22" s="79">
        <v>2</v>
      </c>
      <c r="D22" s="79" t="s">
        <v>96</v>
      </c>
      <c r="E22" s="50" t="s">
        <v>564</v>
      </c>
      <c r="F22" s="50" t="s">
        <v>551</v>
      </c>
      <c r="G22" s="50" t="s">
        <v>562</v>
      </c>
      <c r="H22" s="50" t="s">
        <v>563</v>
      </c>
      <c r="I22" s="100" t="s">
        <v>548</v>
      </c>
      <c r="J22" s="81" t="s">
        <v>97</v>
      </c>
      <c r="K22" s="81" t="s">
        <v>98</v>
      </c>
      <c r="L22" s="81" t="s">
        <v>99</v>
      </c>
      <c r="M22" s="81">
        <v>3</v>
      </c>
      <c r="N22" s="81" t="s">
        <v>100</v>
      </c>
      <c r="O22" s="81">
        <v>898</v>
      </c>
      <c r="P22" s="41" t="s">
        <v>159</v>
      </c>
      <c r="Q22" s="82" t="s">
        <v>102</v>
      </c>
      <c r="R22" s="81" t="s">
        <v>103</v>
      </c>
      <c r="S22" s="81" t="s">
        <v>104</v>
      </c>
      <c r="T22" s="82" t="s">
        <v>105</v>
      </c>
      <c r="U22" s="99">
        <v>8</v>
      </c>
      <c r="V22" s="99">
        <v>104</v>
      </c>
      <c r="W22" s="49" t="s">
        <v>106</v>
      </c>
      <c r="X22" s="99">
        <v>17</v>
      </c>
      <c r="Y22" s="99">
        <v>147</v>
      </c>
      <c r="Z22" s="49" t="s">
        <v>106</v>
      </c>
      <c r="AA22" s="99" t="s">
        <v>113</v>
      </c>
      <c r="AB22" s="99" t="s">
        <v>113</v>
      </c>
      <c r="AC22" s="49" t="s">
        <v>113</v>
      </c>
      <c r="AD22" s="99" t="s">
        <v>113</v>
      </c>
      <c r="AE22" s="99" t="s">
        <v>113</v>
      </c>
      <c r="AF22" s="49" t="s">
        <v>113</v>
      </c>
      <c r="AG22" s="82" t="s">
        <v>98</v>
      </c>
      <c r="AH22" s="84">
        <v>51.9</v>
      </c>
      <c r="AI22" s="41" t="s">
        <v>128</v>
      </c>
      <c r="AJ22" s="41" t="s">
        <v>108</v>
      </c>
      <c r="AK22" s="45">
        <f t="shared" si="2"/>
        <v>898</v>
      </c>
      <c r="AL22" s="41" t="s">
        <v>109</v>
      </c>
      <c r="AM22" s="41">
        <v>4</v>
      </c>
      <c r="AN22" s="41" t="s">
        <v>110</v>
      </c>
    </row>
    <row r="23" spans="1:40" s="103" customFormat="1" x14ac:dyDescent="0.3">
      <c r="A23" s="130" t="s">
        <v>565</v>
      </c>
      <c r="B23" s="78" t="s">
        <v>566</v>
      </c>
      <c r="C23" s="79">
        <v>2</v>
      </c>
      <c r="D23" s="79" t="s">
        <v>96</v>
      </c>
      <c r="E23" s="78" t="s">
        <v>567</v>
      </c>
      <c r="F23" s="78" t="s">
        <v>551</v>
      </c>
      <c r="G23" s="78" t="s">
        <v>552</v>
      </c>
      <c r="H23" s="78" t="s">
        <v>569</v>
      </c>
      <c r="I23" s="80" t="s">
        <v>548</v>
      </c>
      <c r="J23" s="81" t="s">
        <v>97</v>
      </c>
      <c r="K23" s="81" t="s">
        <v>98</v>
      </c>
      <c r="L23" s="81" t="s">
        <v>99</v>
      </c>
      <c r="M23" s="81">
        <v>3</v>
      </c>
      <c r="N23" s="81" t="s">
        <v>100</v>
      </c>
      <c r="O23" s="81">
        <v>898</v>
      </c>
      <c r="P23" s="41" t="s">
        <v>159</v>
      </c>
      <c r="Q23" s="82" t="s">
        <v>102</v>
      </c>
      <c r="R23" s="81" t="s">
        <v>103</v>
      </c>
      <c r="S23" s="81" t="s">
        <v>104</v>
      </c>
      <c r="T23" s="82" t="s">
        <v>105</v>
      </c>
      <c r="U23" s="83">
        <v>31</v>
      </c>
      <c r="V23" s="83">
        <v>176</v>
      </c>
      <c r="W23" s="82" t="s">
        <v>106</v>
      </c>
      <c r="X23" s="83">
        <v>47</v>
      </c>
      <c r="Y23" s="83">
        <v>63</v>
      </c>
      <c r="Z23" s="82" t="s">
        <v>106</v>
      </c>
      <c r="AA23" s="83">
        <v>25</v>
      </c>
      <c r="AB23" s="83">
        <v>192</v>
      </c>
      <c r="AC23" s="82" t="s">
        <v>106</v>
      </c>
      <c r="AD23" s="83">
        <v>50</v>
      </c>
      <c r="AE23" s="83">
        <v>181</v>
      </c>
      <c r="AF23" s="82" t="s">
        <v>106</v>
      </c>
      <c r="AG23" s="82" t="s">
        <v>568</v>
      </c>
      <c r="AH23" s="84">
        <v>52.9</v>
      </c>
      <c r="AI23" s="41" t="s">
        <v>128</v>
      </c>
      <c r="AJ23" s="41" t="s">
        <v>108</v>
      </c>
      <c r="AK23" s="45">
        <f t="shared" ref="AK23" si="5">O23</f>
        <v>898</v>
      </c>
      <c r="AL23" s="41" t="s">
        <v>109</v>
      </c>
      <c r="AM23" s="41">
        <v>5</v>
      </c>
      <c r="AN23" s="41" t="s">
        <v>110</v>
      </c>
    </row>
  </sheetData>
  <autoFilter ref="A12:A21" xr:uid="{00000000-0009-0000-0000-000015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5">
    <pageSetUpPr fitToPage="1"/>
  </sheetPr>
  <dimension ref="A1:AN72"/>
  <sheetViews>
    <sheetView showGridLines="0" zoomScaleNormal="100" workbookViewId="0"/>
  </sheetViews>
  <sheetFormatPr baseColWidth="10" defaultColWidth="11.44140625" defaultRowHeight="14.4" x14ac:dyDescent="0.3"/>
  <cols>
    <col min="1" max="1" width="39.109375" bestFit="1" customWidth="1"/>
    <col min="2" max="2" width="18.6640625" customWidth="1"/>
    <col min="3" max="3" width="5.33203125" style="1" customWidth="1"/>
    <col min="4" max="4" width="8.44140625" customWidth="1"/>
    <col min="5" max="5" width="29.109375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6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393</v>
      </c>
      <c r="B13" s="50" t="s">
        <v>392</v>
      </c>
      <c r="C13" s="48">
        <v>2</v>
      </c>
      <c r="D13" s="48" t="s">
        <v>96</v>
      </c>
      <c r="E13" s="50" t="s">
        <v>413</v>
      </c>
      <c r="F13" s="50" t="s">
        <v>201</v>
      </c>
      <c r="G13" s="50" t="s">
        <v>360</v>
      </c>
      <c r="H13" s="50" t="s">
        <v>403</v>
      </c>
      <c r="I13" s="100" t="s">
        <v>298</v>
      </c>
      <c r="J13" s="47" t="s">
        <v>97</v>
      </c>
      <c r="K13" s="47" t="s">
        <v>98</v>
      </c>
      <c r="L13" s="47" t="s">
        <v>99</v>
      </c>
      <c r="M13" s="47">
        <v>4</v>
      </c>
      <c r="N13" s="47" t="s">
        <v>100</v>
      </c>
      <c r="O13" s="47">
        <v>1332</v>
      </c>
      <c r="P13" s="47" t="s">
        <v>101</v>
      </c>
      <c r="Q13" s="49" t="s">
        <v>102</v>
      </c>
      <c r="R13" s="47" t="s">
        <v>103</v>
      </c>
      <c r="S13" s="47" t="s">
        <v>104</v>
      </c>
      <c r="T13" s="49" t="s">
        <v>105</v>
      </c>
      <c r="U13" s="51">
        <v>13</v>
      </c>
      <c r="V13" s="51">
        <v>24</v>
      </c>
      <c r="W13" s="49" t="s">
        <v>106</v>
      </c>
      <c r="X13" s="51">
        <v>19</v>
      </c>
      <c r="Y13" s="51">
        <v>9</v>
      </c>
      <c r="Z13" s="49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49" t="s">
        <v>98</v>
      </c>
      <c r="AH13" s="46">
        <v>62.8</v>
      </c>
      <c r="AI13" s="44" t="s">
        <v>107</v>
      </c>
      <c r="AJ13" s="44" t="s">
        <v>108</v>
      </c>
      <c r="AK13" s="45">
        <f t="shared" ref="AK13:AK23" si="0">O13</f>
        <v>1332</v>
      </c>
      <c r="AL13" s="44" t="s">
        <v>109</v>
      </c>
      <c r="AM13" s="44">
        <v>1</v>
      </c>
      <c r="AN13" s="41" t="s">
        <v>110</v>
      </c>
    </row>
    <row r="14" spans="1:40" s="43" customFormat="1" x14ac:dyDescent="0.3">
      <c r="A14" s="42" t="s">
        <v>393</v>
      </c>
      <c r="B14" s="50" t="s">
        <v>392</v>
      </c>
      <c r="C14" s="48">
        <v>2</v>
      </c>
      <c r="D14" s="48" t="s">
        <v>96</v>
      </c>
      <c r="E14" s="50" t="s">
        <v>413</v>
      </c>
      <c r="F14" s="50" t="s">
        <v>201</v>
      </c>
      <c r="G14" s="50" t="s">
        <v>360</v>
      </c>
      <c r="H14" s="50" t="s">
        <v>404</v>
      </c>
      <c r="I14" s="100" t="s">
        <v>298</v>
      </c>
      <c r="J14" s="47" t="s">
        <v>97</v>
      </c>
      <c r="K14" s="47" t="s">
        <v>98</v>
      </c>
      <c r="L14" s="47" t="s">
        <v>99</v>
      </c>
      <c r="M14" s="47">
        <v>4</v>
      </c>
      <c r="N14" s="47" t="s">
        <v>100</v>
      </c>
      <c r="O14" s="47">
        <v>1332</v>
      </c>
      <c r="P14" s="47" t="s">
        <v>101</v>
      </c>
      <c r="Q14" s="49" t="s">
        <v>102</v>
      </c>
      <c r="R14" s="47" t="s">
        <v>103</v>
      </c>
      <c r="S14" s="47" t="s">
        <v>104</v>
      </c>
      <c r="T14" s="49" t="s">
        <v>105</v>
      </c>
      <c r="U14" s="51">
        <v>13</v>
      </c>
      <c r="V14" s="51">
        <v>24</v>
      </c>
      <c r="W14" s="49" t="s">
        <v>106</v>
      </c>
      <c r="X14" s="51">
        <v>19</v>
      </c>
      <c r="Y14" s="51">
        <v>9</v>
      </c>
      <c r="Z14" s="49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49" t="s">
        <v>98</v>
      </c>
      <c r="AH14" s="46">
        <v>65.099999999999994</v>
      </c>
      <c r="AI14" s="44" t="s">
        <v>107</v>
      </c>
      <c r="AJ14" s="44" t="s">
        <v>108</v>
      </c>
      <c r="AK14" s="45">
        <f t="shared" si="0"/>
        <v>1332</v>
      </c>
      <c r="AL14" s="44" t="s">
        <v>109</v>
      </c>
      <c r="AM14" s="44">
        <v>1</v>
      </c>
      <c r="AN14" s="41" t="s">
        <v>110</v>
      </c>
    </row>
    <row r="15" spans="1:40" s="43" customFormat="1" x14ac:dyDescent="0.3">
      <c r="A15" s="42" t="s">
        <v>400</v>
      </c>
      <c r="B15" s="50" t="s">
        <v>392</v>
      </c>
      <c r="C15" s="48">
        <v>2</v>
      </c>
      <c r="D15" s="48" t="s">
        <v>96</v>
      </c>
      <c r="E15" s="50" t="s">
        <v>413</v>
      </c>
      <c r="F15" s="50" t="s">
        <v>201</v>
      </c>
      <c r="G15" s="50" t="s">
        <v>360</v>
      </c>
      <c r="H15" s="50" t="s">
        <v>405</v>
      </c>
      <c r="I15" s="50" t="s">
        <v>298</v>
      </c>
      <c r="J15" s="47" t="s">
        <v>97</v>
      </c>
      <c r="K15" s="47" t="s">
        <v>98</v>
      </c>
      <c r="L15" s="47" t="s">
        <v>99</v>
      </c>
      <c r="M15" s="47">
        <v>4</v>
      </c>
      <c r="N15" s="47" t="s">
        <v>100</v>
      </c>
      <c r="O15" s="47">
        <v>1332</v>
      </c>
      <c r="P15" s="47" t="s">
        <v>101</v>
      </c>
      <c r="Q15" s="49" t="s">
        <v>102</v>
      </c>
      <c r="R15" s="47" t="s">
        <v>103</v>
      </c>
      <c r="S15" s="47" t="s">
        <v>104</v>
      </c>
      <c r="T15" s="49" t="s">
        <v>105</v>
      </c>
      <c r="U15" s="51">
        <v>13</v>
      </c>
      <c r="V15" s="51">
        <v>24</v>
      </c>
      <c r="W15" s="49" t="s">
        <v>106</v>
      </c>
      <c r="X15" s="51">
        <v>19</v>
      </c>
      <c r="Y15" s="51">
        <v>9</v>
      </c>
      <c r="Z15" s="49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49" t="s">
        <v>98</v>
      </c>
      <c r="AH15" s="46">
        <v>76.099999999999994</v>
      </c>
      <c r="AI15" s="44" t="s">
        <v>107</v>
      </c>
      <c r="AJ15" s="44" t="s">
        <v>108</v>
      </c>
      <c r="AK15" s="45">
        <f t="shared" si="0"/>
        <v>1332</v>
      </c>
      <c r="AL15" s="44" t="s">
        <v>109</v>
      </c>
      <c r="AM15" s="44">
        <v>1</v>
      </c>
      <c r="AN15" s="41" t="s">
        <v>110</v>
      </c>
    </row>
    <row r="16" spans="1:40" s="43" customFormat="1" x14ac:dyDescent="0.3">
      <c r="A16" s="42" t="s">
        <v>400</v>
      </c>
      <c r="B16" s="50" t="s">
        <v>392</v>
      </c>
      <c r="C16" s="48">
        <v>2</v>
      </c>
      <c r="D16" s="48" t="s">
        <v>96</v>
      </c>
      <c r="E16" s="50" t="s">
        <v>413</v>
      </c>
      <c r="F16" s="50" t="s">
        <v>201</v>
      </c>
      <c r="G16" s="50" t="s">
        <v>360</v>
      </c>
      <c r="H16" s="50" t="s">
        <v>406</v>
      </c>
      <c r="I16" s="50" t="s">
        <v>298</v>
      </c>
      <c r="J16" s="47" t="s">
        <v>97</v>
      </c>
      <c r="K16" s="47" t="s">
        <v>98</v>
      </c>
      <c r="L16" s="47" t="s">
        <v>99</v>
      </c>
      <c r="M16" s="47">
        <v>4</v>
      </c>
      <c r="N16" s="47" t="s">
        <v>100</v>
      </c>
      <c r="O16" s="47">
        <v>1332</v>
      </c>
      <c r="P16" s="47" t="s">
        <v>101</v>
      </c>
      <c r="Q16" s="49" t="s">
        <v>102</v>
      </c>
      <c r="R16" s="47" t="s">
        <v>103</v>
      </c>
      <c r="S16" s="47" t="s">
        <v>104</v>
      </c>
      <c r="T16" s="49" t="s">
        <v>105</v>
      </c>
      <c r="U16" s="51">
        <v>13</v>
      </c>
      <c r="V16" s="51">
        <v>24</v>
      </c>
      <c r="W16" s="49" t="s">
        <v>106</v>
      </c>
      <c r="X16" s="51">
        <v>19</v>
      </c>
      <c r="Y16" s="51">
        <v>9</v>
      </c>
      <c r="Z16" s="49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49" t="s">
        <v>98</v>
      </c>
      <c r="AH16" s="46">
        <v>78.900000000000006</v>
      </c>
      <c r="AI16" s="44" t="s">
        <v>107</v>
      </c>
      <c r="AJ16" s="44" t="s">
        <v>108</v>
      </c>
      <c r="AK16" s="45">
        <f t="shared" si="0"/>
        <v>1332</v>
      </c>
      <c r="AL16" s="44" t="s">
        <v>109</v>
      </c>
      <c r="AM16" s="44">
        <v>1</v>
      </c>
      <c r="AN16" s="41" t="s">
        <v>110</v>
      </c>
    </row>
    <row r="17" spans="1:40" s="43" customFormat="1" x14ac:dyDescent="0.3">
      <c r="A17" s="42" t="s">
        <v>400</v>
      </c>
      <c r="B17" s="50" t="s">
        <v>392</v>
      </c>
      <c r="C17" s="48">
        <v>2</v>
      </c>
      <c r="D17" s="48" t="s">
        <v>96</v>
      </c>
      <c r="E17" s="50" t="s">
        <v>413</v>
      </c>
      <c r="F17" s="50" t="s">
        <v>201</v>
      </c>
      <c r="G17" s="50" t="s">
        <v>360</v>
      </c>
      <c r="H17" s="50" t="s">
        <v>407</v>
      </c>
      <c r="I17" s="50" t="s">
        <v>298</v>
      </c>
      <c r="J17" s="47" t="s">
        <v>97</v>
      </c>
      <c r="K17" s="47" t="s">
        <v>98</v>
      </c>
      <c r="L17" s="47" t="s">
        <v>99</v>
      </c>
      <c r="M17" s="47">
        <v>4</v>
      </c>
      <c r="N17" s="47" t="s">
        <v>100</v>
      </c>
      <c r="O17" s="47">
        <v>1332</v>
      </c>
      <c r="P17" s="47" t="s">
        <v>101</v>
      </c>
      <c r="Q17" s="49" t="s">
        <v>102</v>
      </c>
      <c r="R17" s="47" t="s">
        <v>103</v>
      </c>
      <c r="S17" s="47" t="s">
        <v>104</v>
      </c>
      <c r="T17" s="49" t="s">
        <v>105</v>
      </c>
      <c r="U17" s="51">
        <v>13</v>
      </c>
      <c r="V17" s="51">
        <v>24</v>
      </c>
      <c r="W17" s="49" t="s">
        <v>106</v>
      </c>
      <c r="X17" s="51">
        <v>19</v>
      </c>
      <c r="Y17" s="51">
        <v>9</v>
      </c>
      <c r="Z17" s="49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49" t="s">
        <v>98</v>
      </c>
      <c r="AH17" s="46">
        <v>76.099999999999994</v>
      </c>
      <c r="AI17" s="44" t="s">
        <v>107</v>
      </c>
      <c r="AJ17" s="44" t="s">
        <v>108</v>
      </c>
      <c r="AK17" s="45">
        <f t="shared" si="0"/>
        <v>1332</v>
      </c>
      <c r="AL17" s="44" t="s">
        <v>109</v>
      </c>
      <c r="AM17" s="44">
        <v>1</v>
      </c>
      <c r="AN17" s="41" t="s">
        <v>110</v>
      </c>
    </row>
    <row r="18" spans="1:40" s="43" customFormat="1" x14ac:dyDescent="0.3">
      <c r="A18" s="42" t="s">
        <v>400</v>
      </c>
      <c r="B18" s="50" t="s">
        <v>392</v>
      </c>
      <c r="C18" s="48">
        <v>2</v>
      </c>
      <c r="D18" s="48" t="s">
        <v>96</v>
      </c>
      <c r="E18" s="50" t="s">
        <v>413</v>
      </c>
      <c r="F18" s="50" t="s">
        <v>201</v>
      </c>
      <c r="G18" s="50" t="s">
        <v>360</v>
      </c>
      <c r="H18" s="50" t="s">
        <v>408</v>
      </c>
      <c r="I18" s="50" t="s">
        <v>298</v>
      </c>
      <c r="J18" s="47" t="s">
        <v>97</v>
      </c>
      <c r="K18" s="47" t="s">
        <v>98</v>
      </c>
      <c r="L18" s="47" t="s">
        <v>99</v>
      </c>
      <c r="M18" s="47">
        <v>4</v>
      </c>
      <c r="N18" s="47" t="s">
        <v>100</v>
      </c>
      <c r="O18" s="47">
        <v>1332</v>
      </c>
      <c r="P18" s="47" t="s">
        <v>101</v>
      </c>
      <c r="Q18" s="49" t="s">
        <v>102</v>
      </c>
      <c r="R18" s="47" t="s">
        <v>103</v>
      </c>
      <c r="S18" s="47" t="s">
        <v>104</v>
      </c>
      <c r="T18" s="49" t="s">
        <v>105</v>
      </c>
      <c r="U18" s="51">
        <v>13</v>
      </c>
      <c r="V18" s="51">
        <v>24</v>
      </c>
      <c r="W18" s="49" t="s">
        <v>106</v>
      </c>
      <c r="X18" s="51">
        <v>19</v>
      </c>
      <c r="Y18" s="51">
        <v>9</v>
      </c>
      <c r="Z18" s="49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49" t="s">
        <v>98</v>
      </c>
      <c r="AH18" s="46">
        <v>78.900000000000006</v>
      </c>
      <c r="AI18" s="44" t="s">
        <v>107</v>
      </c>
      <c r="AJ18" s="44" t="s">
        <v>108</v>
      </c>
      <c r="AK18" s="45">
        <f t="shared" si="0"/>
        <v>1332</v>
      </c>
      <c r="AL18" s="44" t="s">
        <v>109</v>
      </c>
      <c r="AM18" s="44">
        <v>1</v>
      </c>
      <c r="AN18" s="41" t="s">
        <v>110</v>
      </c>
    </row>
    <row r="19" spans="1:40" s="43" customFormat="1" x14ac:dyDescent="0.3">
      <c r="A19" s="42" t="s">
        <v>466</v>
      </c>
      <c r="B19" s="50" t="s">
        <v>392</v>
      </c>
      <c r="C19" s="48">
        <v>2</v>
      </c>
      <c r="D19" s="48" t="s">
        <v>96</v>
      </c>
      <c r="E19" s="50" t="s">
        <v>413</v>
      </c>
      <c r="F19" s="50" t="s">
        <v>201</v>
      </c>
      <c r="G19" s="50" t="s">
        <v>360</v>
      </c>
      <c r="H19" s="50" t="s">
        <v>409</v>
      </c>
      <c r="I19" s="50" t="s">
        <v>298</v>
      </c>
      <c r="J19" s="47" t="s">
        <v>97</v>
      </c>
      <c r="K19" s="47" t="s">
        <v>98</v>
      </c>
      <c r="L19" s="47" t="s">
        <v>99</v>
      </c>
      <c r="M19" s="47">
        <v>4</v>
      </c>
      <c r="N19" s="47" t="s">
        <v>100</v>
      </c>
      <c r="O19" s="47">
        <v>1332</v>
      </c>
      <c r="P19" s="47" t="s">
        <v>101</v>
      </c>
      <c r="Q19" s="49" t="s">
        <v>102</v>
      </c>
      <c r="R19" s="47" t="s">
        <v>103</v>
      </c>
      <c r="S19" s="47" t="s">
        <v>104</v>
      </c>
      <c r="T19" s="49" t="s">
        <v>105</v>
      </c>
      <c r="U19" s="51">
        <v>13</v>
      </c>
      <c r="V19" s="51">
        <v>24</v>
      </c>
      <c r="W19" s="49" t="s">
        <v>106</v>
      </c>
      <c r="X19" s="51">
        <v>19</v>
      </c>
      <c r="Y19" s="51">
        <v>9</v>
      </c>
      <c r="Z19" s="49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49" t="s">
        <v>98</v>
      </c>
      <c r="AH19" s="46">
        <v>87.4</v>
      </c>
      <c r="AI19" s="44" t="s">
        <v>107</v>
      </c>
      <c r="AJ19" s="44" t="s">
        <v>108</v>
      </c>
      <c r="AK19" s="45">
        <f t="shared" si="0"/>
        <v>1332</v>
      </c>
      <c r="AL19" s="44" t="s">
        <v>109</v>
      </c>
      <c r="AM19" s="44">
        <v>1</v>
      </c>
      <c r="AN19" s="41" t="s">
        <v>110</v>
      </c>
    </row>
    <row r="20" spans="1:40" x14ac:dyDescent="0.3">
      <c r="A20" s="42" t="s">
        <v>466</v>
      </c>
      <c r="B20" s="50" t="s">
        <v>392</v>
      </c>
      <c r="C20" s="48">
        <v>2</v>
      </c>
      <c r="D20" s="48" t="s">
        <v>96</v>
      </c>
      <c r="E20" s="50" t="s">
        <v>413</v>
      </c>
      <c r="F20" s="50" t="s">
        <v>201</v>
      </c>
      <c r="G20" s="50" t="s">
        <v>360</v>
      </c>
      <c r="H20" s="102" t="s">
        <v>410</v>
      </c>
      <c r="I20" s="50" t="s">
        <v>298</v>
      </c>
      <c r="J20" s="47" t="s">
        <v>97</v>
      </c>
      <c r="K20" s="47" t="s">
        <v>98</v>
      </c>
      <c r="L20" s="47" t="s">
        <v>99</v>
      </c>
      <c r="M20" s="47">
        <v>4</v>
      </c>
      <c r="N20" s="47" t="s">
        <v>100</v>
      </c>
      <c r="O20" s="47">
        <v>1332</v>
      </c>
      <c r="P20" s="47" t="s">
        <v>101</v>
      </c>
      <c r="Q20" s="49" t="s">
        <v>102</v>
      </c>
      <c r="R20" s="47" t="s">
        <v>103</v>
      </c>
      <c r="S20" s="47" t="s">
        <v>104</v>
      </c>
      <c r="T20" s="49" t="s">
        <v>105</v>
      </c>
      <c r="U20" s="51">
        <v>13</v>
      </c>
      <c r="V20" s="51">
        <v>24</v>
      </c>
      <c r="W20" s="49" t="s">
        <v>106</v>
      </c>
      <c r="X20" s="51">
        <v>19</v>
      </c>
      <c r="Y20" s="51">
        <v>9</v>
      </c>
      <c r="Z20" s="49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49" t="s">
        <v>98</v>
      </c>
      <c r="AH20" s="46">
        <v>87.6</v>
      </c>
      <c r="AI20" s="44" t="s">
        <v>107</v>
      </c>
      <c r="AJ20" s="44" t="s">
        <v>108</v>
      </c>
      <c r="AK20" s="45">
        <f t="shared" si="0"/>
        <v>1332</v>
      </c>
      <c r="AL20" s="44" t="s">
        <v>109</v>
      </c>
      <c r="AM20" s="44">
        <v>1</v>
      </c>
      <c r="AN20" s="41" t="s">
        <v>110</v>
      </c>
    </row>
    <row r="21" spans="1:40" x14ac:dyDescent="0.3">
      <c r="A21" s="42" t="s">
        <v>466</v>
      </c>
      <c r="B21" s="50" t="s">
        <v>392</v>
      </c>
      <c r="C21" s="48">
        <v>2</v>
      </c>
      <c r="D21" s="48" t="s">
        <v>96</v>
      </c>
      <c r="E21" s="50" t="s">
        <v>413</v>
      </c>
      <c r="F21" s="50" t="s">
        <v>201</v>
      </c>
      <c r="G21" s="50" t="s">
        <v>360</v>
      </c>
      <c r="H21" s="102" t="s">
        <v>411</v>
      </c>
      <c r="I21" s="50" t="s">
        <v>298</v>
      </c>
      <c r="J21" s="47" t="s">
        <v>97</v>
      </c>
      <c r="K21" s="47" t="s">
        <v>98</v>
      </c>
      <c r="L21" s="47" t="s">
        <v>99</v>
      </c>
      <c r="M21" s="47">
        <v>4</v>
      </c>
      <c r="N21" s="47" t="s">
        <v>100</v>
      </c>
      <c r="O21" s="47">
        <v>1332</v>
      </c>
      <c r="P21" s="47" t="s">
        <v>101</v>
      </c>
      <c r="Q21" s="49" t="s">
        <v>102</v>
      </c>
      <c r="R21" s="47" t="s">
        <v>103</v>
      </c>
      <c r="S21" s="47" t="s">
        <v>104</v>
      </c>
      <c r="T21" s="49" t="s">
        <v>105</v>
      </c>
      <c r="U21" s="51">
        <v>13</v>
      </c>
      <c r="V21" s="51">
        <v>24</v>
      </c>
      <c r="W21" s="49" t="s">
        <v>106</v>
      </c>
      <c r="X21" s="51">
        <v>19</v>
      </c>
      <c r="Y21" s="51">
        <v>9</v>
      </c>
      <c r="Z21" s="49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49" t="s">
        <v>98</v>
      </c>
      <c r="AH21" s="46">
        <v>87.4</v>
      </c>
      <c r="AI21" s="44" t="s">
        <v>107</v>
      </c>
      <c r="AJ21" s="44" t="s">
        <v>108</v>
      </c>
      <c r="AK21" s="45">
        <f t="shared" si="0"/>
        <v>1332</v>
      </c>
      <c r="AL21" s="44" t="s">
        <v>109</v>
      </c>
      <c r="AM21" s="44">
        <v>1</v>
      </c>
      <c r="AN21" s="41" t="s">
        <v>110</v>
      </c>
    </row>
    <row r="22" spans="1:40" x14ac:dyDescent="0.3">
      <c r="A22" s="42" t="s">
        <v>466</v>
      </c>
      <c r="B22" s="50" t="s">
        <v>392</v>
      </c>
      <c r="C22" s="48">
        <v>2</v>
      </c>
      <c r="D22" s="48" t="s">
        <v>96</v>
      </c>
      <c r="E22" s="50" t="s">
        <v>413</v>
      </c>
      <c r="F22" s="50" t="s">
        <v>201</v>
      </c>
      <c r="G22" s="50" t="s">
        <v>360</v>
      </c>
      <c r="H22" s="102" t="s">
        <v>412</v>
      </c>
      <c r="I22" s="50" t="s">
        <v>298</v>
      </c>
      <c r="J22" s="47" t="s">
        <v>97</v>
      </c>
      <c r="K22" s="47" t="s">
        <v>98</v>
      </c>
      <c r="L22" s="47" t="s">
        <v>99</v>
      </c>
      <c r="M22" s="47">
        <v>4</v>
      </c>
      <c r="N22" s="47" t="s">
        <v>100</v>
      </c>
      <c r="O22" s="47">
        <v>1332</v>
      </c>
      <c r="P22" s="47" t="s">
        <v>101</v>
      </c>
      <c r="Q22" s="49" t="s">
        <v>102</v>
      </c>
      <c r="R22" s="47" t="s">
        <v>103</v>
      </c>
      <c r="S22" s="47" t="s">
        <v>104</v>
      </c>
      <c r="T22" s="49" t="s">
        <v>105</v>
      </c>
      <c r="U22" s="51">
        <v>13</v>
      </c>
      <c r="V22" s="51">
        <v>24</v>
      </c>
      <c r="W22" s="49" t="s">
        <v>106</v>
      </c>
      <c r="X22" s="51">
        <v>19</v>
      </c>
      <c r="Y22" s="51">
        <v>9</v>
      </c>
      <c r="Z22" s="49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49" t="s">
        <v>98</v>
      </c>
      <c r="AH22" s="46">
        <v>87.6</v>
      </c>
      <c r="AI22" s="44" t="s">
        <v>107</v>
      </c>
      <c r="AJ22" s="44" t="s">
        <v>108</v>
      </c>
      <c r="AK22" s="45">
        <f t="shared" si="0"/>
        <v>1332</v>
      </c>
      <c r="AL22" s="44" t="s">
        <v>109</v>
      </c>
      <c r="AM22" s="44">
        <v>1</v>
      </c>
      <c r="AN22" s="41" t="s">
        <v>110</v>
      </c>
    </row>
    <row r="23" spans="1:40" x14ac:dyDescent="0.3">
      <c r="A23" s="42" t="s">
        <v>466</v>
      </c>
      <c r="B23" s="50" t="s">
        <v>392</v>
      </c>
      <c r="C23" s="48">
        <v>2</v>
      </c>
      <c r="D23" s="48" t="s">
        <v>96</v>
      </c>
      <c r="E23" s="50" t="s">
        <v>413</v>
      </c>
      <c r="F23" s="50" t="s">
        <v>201</v>
      </c>
      <c r="G23" s="50" t="s">
        <v>360</v>
      </c>
      <c r="H23" s="102" t="s">
        <v>412</v>
      </c>
      <c r="I23" s="50" t="s">
        <v>298</v>
      </c>
      <c r="J23" s="47" t="s">
        <v>97</v>
      </c>
      <c r="K23" s="47" t="s">
        <v>98</v>
      </c>
      <c r="L23" s="47" t="s">
        <v>99</v>
      </c>
      <c r="M23" s="47">
        <v>4</v>
      </c>
      <c r="N23" s="47" t="s">
        <v>100</v>
      </c>
      <c r="O23" s="47">
        <v>1332</v>
      </c>
      <c r="P23" s="47" t="s">
        <v>101</v>
      </c>
      <c r="Q23" s="49" t="s">
        <v>102</v>
      </c>
      <c r="R23" s="47" t="s">
        <v>103</v>
      </c>
      <c r="S23" s="47" t="s">
        <v>104</v>
      </c>
      <c r="T23" s="49" t="s">
        <v>105</v>
      </c>
      <c r="U23" s="51">
        <v>13</v>
      </c>
      <c r="V23" s="51">
        <v>24</v>
      </c>
      <c r="W23" s="49" t="s">
        <v>106</v>
      </c>
      <c r="X23" s="51">
        <v>19</v>
      </c>
      <c r="Y23" s="51">
        <v>9</v>
      </c>
      <c r="Z23" s="49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49" t="s">
        <v>98</v>
      </c>
      <c r="AH23" s="46">
        <v>87.6</v>
      </c>
      <c r="AI23" s="44" t="s">
        <v>107</v>
      </c>
      <c r="AJ23" s="44" t="s">
        <v>108</v>
      </c>
      <c r="AK23" s="45">
        <f t="shared" si="0"/>
        <v>1332</v>
      </c>
      <c r="AL23" s="44" t="s">
        <v>109</v>
      </c>
      <c r="AM23" s="44">
        <v>1</v>
      </c>
      <c r="AN23" s="41" t="s">
        <v>110</v>
      </c>
    </row>
    <row r="24" spans="1:40" s="43" customFormat="1" x14ac:dyDescent="0.3">
      <c r="A24" s="42" t="s">
        <v>401</v>
      </c>
      <c r="B24" s="50" t="s">
        <v>392</v>
      </c>
      <c r="C24" s="48">
        <v>2</v>
      </c>
      <c r="D24" s="48" t="s">
        <v>96</v>
      </c>
      <c r="E24" s="50" t="s">
        <v>413</v>
      </c>
      <c r="F24" s="50" t="s">
        <v>201</v>
      </c>
      <c r="G24" s="50" t="s">
        <v>361</v>
      </c>
      <c r="H24" s="50" t="s">
        <v>403</v>
      </c>
      <c r="I24" s="100" t="s">
        <v>298</v>
      </c>
      <c r="J24" s="47" t="s">
        <v>97</v>
      </c>
      <c r="K24" s="47" t="s">
        <v>98</v>
      </c>
      <c r="L24" s="47" t="s">
        <v>99</v>
      </c>
      <c r="M24" s="47">
        <v>4</v>
      </c>
      <c r="N24" s="47" t="s">
        <v>100</v>
      </c>
      <c r="O24" s="47">
        <v>1332</v>
      </c>
      <c r="P24" s="47" t="s">
        <v>101</v>
      </c>
      <c r="Q24" s="49" t="s">
        <v>102</v>
      </c>
      <c r="R24" s="47" t="s">
        <v>103</v>
      </c>
      <c r="S24" s="47" t="s">
        <v>104</v>
      </c>
      <c r="T24" s="49" t="s">
        <v>105</v>
      </c>
      <c r="U24" s="51">
        <v>13</v>
      </c>
      <c r="V24" s="51">
        <v>24</v>
      </c>
      <c r="W24" s="49" t="s">
        <v>106</v>
      </c>
      <c r="X24" s="51">
        <v>19</v>
      </c>
      <c r="Y24" s="51">
        <v>9</v>
      </c>
      <c r="Z24" s="49" t="s">
        <v>106</v>
      </c>
      <c r="AA24" s="51" t="s">
        <v>113</v>
      </c>
      <c r="AB24" s="51" t="s">
        <v>113</v>
      </c>
      <c r="AC24" s="49" t="s">
        <v>113</v>
      </c>
      <c r="AD24" s="51" t="s">
        <v>113</v>
      </c>
      <c r="AE24" s="51" t="s">
        <v>113</v>
      </c>
      <c r="AF24" s="49" t="s">
        <v>113</v>
      </c>
      <c r="AG24" s="49" t="s">
        <v>98</v>
      </c>
      <c r="AH24" s="46">
        <v>60.1</v>
      </c>
      <c r="AI24" s="44" t="s">
        <v>107</v>
      </c>
      <c r="AJ24" s="44" t="s">
        <v>108</v>
      </c>
      <c r="AK24" s="45">
        <f t="shared" ref="AK24:AK33" si="1">O24</f>
        <v>1332</v>
      </c>
      <c r="AL24" s="44" t="s">
        <v>109</v>
      </c>
      <c r="AM24" s="44">
        <v>1</v>
      </c>
      <c r="AN24" s="41" t="s">
        <v>110</v>
      </c>
    </row>
    <row r="25" spans="1:40" s="43" customFormat="1" x14ac:dyDescent="0.3">
      <c r="A25" s="42" t="s">
        <v>401</v>
      </c>
      <c r="B25" s="50" t="s">
        <v>392</v>
      </c>
      <c r="C25" s="48">
        <v>2</v>
      </c>
      <c r="D25" s="48" t="s">
        <v>96</v>
      </c>
      <c r="E25" s="50" t="s">
        <v>413</v>
      </c>
      <c r="F25" s="50" t="s">
        <v>201</v>
      </c>
      <c r="G25" s="50" t="s">
        <v>361</v>
      </c>
      <c r="H25" s="50" t="s">
        <v>404</v>
      </c>
      <c r="I25" s="100" t="s">
        <v>298</v>
      </c>
      <c r="J25" s="47" t="s">
        <v>97</v>
      </c>
      <c r="K25" s="47" t="s">
        <v>98</v>
      </c>
      <c r="L25" s="47" t="s">
        <v>99</v>
      </c>
      <c r="M25" s="47">
        <v>4</v>
      </c>
      <c r="N25" s="47" t="s">
        <v>100</v>
      </c>
      <c r="O25" s="47">
        <v>1332</v>
      </c>
      <c r="P25" s="47" t="s">
        <v>101</v>
      </c>
      <c r="Q25" s="49" t="s">
        <v>102</v>
      </c>
      <c r="R25" s="47" t="s">
        <v>103</v>
      </c>
      <c r="S25" s="47" t="s">
        <v>104</v>
      </c>
      <c r="T25" s="49" t="s">
        <v>105</v>
      </c>
      <c r="U25" s="51">
        <v>13</v>
      </c>
      <c r="V25" s="51">
        <v>24</v>
      </c>
      <c r="W25" s="49" t="s">
        <v>106</v>
      </c>
      <c r="X25" s="51">
        <v>19</v>
      </c>
      <c r="Y25" s="51">
        <v>9</v>
      </c>
      <c r="Z25" s="49" t="s">
        <v>106</v>
      </c>
      <c r="AA25" s="51" t="s">
        <v>113</v>
      </c>
      <c r="AB25" s="51" t="s">
        <v>113</v>
      </c>
      <c r="AC25" s="49" t="s">
        <v>113</v>
      </c>
      <c r="AD25" s="51" t="s">
        <v>113</v>
      </c>
      <c r="AE25" s="51" t="s">
        <v>113</v>
      </c>
      <c r="AF25" s="49" t="s">
        <v>113</v>
      </c>
      <c r="AG25" s="49" t="s">
        <v>98</v>
      </c>
      <c r="AH25" s="46">
        <v>60.5</v>
      </c>
      <c r="AI25" s="44" t="s">
        <v>107</v>
      </c>
      <c r="AJ25" s="44" t="s">
        <v>108</v>
      </c>
      <c r="AK25" s="45">
        <f t="shared" si="1"/>
        <v>1332</v>
      </c>
      <c r="AL25" s="44" t="s">
        <v>109</v>
      </c>
      <c r="AM25" s="44">
        <v>1</v>
      </c>
      <c r="AN25" s="41" t="s">
        <v>110</v>
      </c>
    </row>
    <row r="26" spans="1:40" s="43" customFormat="1" x14ac:dyDescent="0.3">
      <c r="A26" s="42" t="s">
        <v>402</v>
      </c>
      <c r="B26" s="50" t="s">
        <v>392</v>
      </c>
      <c r="C26" s="48">
        <v>2</v>
      </c>
      <c r="D26" s="48" t="s">
        <v>96</v>
      </c>
      <c r="E26" s="50" t="s">
        <v>413</v>
      </c>
      <c r="F26" s="50" t="s">
        <v>201</v>
      </c>
      <c r="G26" s="50" t="s">
        <v>361</v>
      </c>
      <c r="H26" s="50" t="s">
        <v>405</v>
      </c>
      <c r="I26" s="50" t="s">
        <v>298</v>
      </c>
      <c r="J26" s="47" t="s">
        <v>97</v>
      </c>
      <c r="K26" s="47" t="s">
        <v>98</v>
      </c>
      <c r="L26" s="47" t="s">
        <v>99</v>
      </c>
      <c r="M26" s="47">
        <v>4</v>
      </c>
      <c r="N26" s="47" t="s">
        <v>100</v>
      </c>
      <c r="O26" s="47">
        <v>1332</v>
      </c>
      <c r="P26" s="47" t="s">
        <v>101</v>
      </c>
      <c r="Q26" s="49" t="s">
        <v>102</v>
      </c>
      <c r="R26" s="47" t="s">
        <v>103</v>
      </c>
      <c r="S26" s="47" t="s">
        <v>104</v>
      </c>
      <c r="T26" s="49" t="s">
        <v>105</v>
      </c>
      <c r="U26" s="51">
        <v>13</v>
      </c>
      <c r="V26" s="51">
        <v>24</v>
      </c>
      <c r="W26" s="49" t="s">
        <v>106</v>
      </c>
      <c r="X26" s="51">
        <v>19</v>
      </c>
      <c r="Y26" s="51">
        <v>9</v>
      </c>
      <c r="Z26" s="49" t="s">
        <v>106</v>
      </c>
      <c r="AA26" s="51" t="s">
        <v>113</v>
      </c>
      <c r="AB26" s="51" t="s">
        <v>113</v>
      </c>
      <c r="AC26" s="49" t="s">
        <v>113</v>
      </c>
      <c r="AD26" s="51" t="s">
        <v>113</v>
      </c>
      <c r="AE26" s="51" t="s">
        <v>113</v>
      </c>
      <c r="AF26" s="49" t="s">
        <v>113</v>
      </c>
      <c r="AG26" s="49" t="s">
        <v>98</v>
      </c>
      <c r="AH26" s="46">
        <v>72.8</v>
      </c>
      <c r="AI26" s="44" t="s">
        <v>107</v>
      </c>
      <c r="AJ26" s="44" t="s">
        <v>108</v>
      </c>
      <c r="AK26" s="45">
        <f t="shared" si="1"/>
        <v>1332</v>
      </c>
      <c r="AL26" s="44" t="s">
        <v>109</v>
      </c>
      <c r="AM26" s="44">
        <v>1</v>
      </c>
      <c r="AN26" s="41" t="s">
        <v>110</v>
      </c>
    </row>
    <row r="27" spans="1:40" s="43" customFormat="1" x14ac:dyDescent="0.3">
      <c r="A27" s="42" t="s">
        <v>402</v>
      </c>
      <c r="B27" s="50" t="s">
        <v>392</v>
      </c>
      <c r="C27" s="48">
        <v>2</v>
      </c>
      <c r="D27" s="48" t="s">
        <v>96</v>
      </c>
      <c r="E27" s="50" t="s">
        <v>413</v>
      </c>
      <c r="F27" s="50" t="s">
        <v>201</v>
      </c>
      <c r="G27" s="50" t="s">
        <v>361</v>
      </c>
      <c r="H27" s="50" t="s">
        <v>406</v>
      </c>
      <c r="I27" s="50" t="s">
        <v>298</v>
      </c>
      <c r="J27" s="47" t="s">
        <v>97</v>
      </c>
      <c r="K27" s="47" t="s">
        <v>98</v>
      </c>
      <c r="L27" s="47" t="s">
        <v>99</v>
      </c>
      <c r="M27" s="47">
        <v>4</v>
      </c>
      <c r="N27" s="47" t="s">
        <v>100</v>
      </c>
      <c r="O27" s="47">
        <v>1332</v>
      </c>
      <c r="P27" s="47" t="s">
        <v>101</v>
      </c>
      <c r="Q27" s="49" t="s">
        <v>102</v>
      </c>
      <c r="R27" s="47" t="s">
        <v>103</v>
      </c>
      <c r="S27" s="47" t="s">
        <v>104</v>
      </c>
      <c r="T27" s="49" t="s">
        <v>105</v>
      </c>
      <c r="U27" s="51">
        <v>13</v>
      </c>
      <c r="V27" s="51">
        <v>24</v>
      </c>
      <c r="W27" s="49" t="s">
        <v>106</v>
      </c>
      <c r="X27" s="51">
        <v>19</v>
      </c>
      <c r="Y27" s="51">
        <v>9</v>
      </c>
      <c r="Z27" s="49" t="s">
        <v>106</v>
      </c>
      <c r="AA27" s="51" t="s">
        <v>113</v>
      </c>
      <c r="AB27" s="51" t="s">
        <v>113</v>
      </c>
      <c r="AC27" s="49" t="s">
        <v>113</v>
      </c>
      <c r="AD27" s="51" t="s">
        <v>113</v>
      </c>
      <c r="AE27" s="51" t="s">
        <v>113</v>
      </c>
      <c r="AF27" s="49" t="s">
        <v>113</v>
      </c>
      <c r="AG27" s="49" t="s">
        <v>98</v>
      </c>
      <c r="AH27" s="46">
        <v>73.400000000000006</v>
      </c>
      <c r="AI27" s="44" t="s">
        <v>107</v>
      </c>
      <c r="AJ27" s="44" t="s">
        <v>108</v>
      </c>
      <c r="AK27" s="45">
        <f t="shared" si="1"/>
        <v>1332</v>
      </c>
      <c r="AL27" s="44" t="s">
        <v>109</v>
      </c>
      <c r="AM27" s="44">
        <v>1</v>
      </c>
      <c r="AN27" s="41" t="s">
        <v>110</v>
      </c>
    </row>
    <row r="28" spans="1:40" s="43" customFormat="1" x14ac:dyDescent="0.3">
      <c r="A28" s="42" t="s">
        <v>402</v>
      </c>
      <c r="B28" s="50" t="s">
        <v>392</v>
      </c>
      <c r="C28" s="48">
        <v>2</v>
      </c>
      <c r="D28" s="48" t="s">
        <v>96</v>
      </c>
      <c r="E28" s="50" t="s">
        <v>413</v>
      </c>
      <c r="F28" s="50" t="s">
        <v>201</v>
      </c>
      <c r="G28" s="50" t="s">
        <v>361</v>
      </c>
      <c r="H28" s="50" t="s">
        <v>407</v>
      </c>
      <c r="I28" s="50" t="s">
        <v>298</v>
      </c>
      <c r="J28" s="47" t="s">
        <v>97</v>
      </c>
      <c r="K28" s="47" t="s">
        <v>98</v>
      </c>
      <c r="L28" s="47" t="s">
        <v>99</v>
      </c>
      <c r="M28" s="47">
        <v>4</v>
      </c>
      <c r="N28" s="47" t="s">
        <v>100</v>
      </c>
      <c r="O28" s="47">
        <v>1332</v>
      </c>
      <c r="P28" s="47" t="s">
        <v>101</v>
      </c>
      <c r="Q28" s="49" t="s">
        <v>102</v>
      </c>
      <c r="R28" s="47" t="s">
        <v>103</v>
      </c>
      <c r="S28" s="47" t="s">
        <v>104</v>
      </c>
      <c r="T28" s="49" t="s">
        <v>105</v>
      </c>
      <c r="U28" s="51">
        <v>13</v>
      </c>
      <c r="V28" s="51">
        <v>24</v>
      </c>
      <c r="W28" s="49" t="s">
        <v>106</v>
      </c>
      <c r="X28" s="51">
        <v>19</v>
      </c>
      <c r="Y28" s="51">
        <v>9</v>
      </c>
      <c r="Z28" s="49" t="s">
        <v>106</v>
      </c>
      <c r="AA28" s="51" t="s">
        <v>113</v>
      </c>
      <c r="AB28" s="51" t="s">
        <v>113</v>
      </c>
      <c r="AC28" s="49" t="s">
        <v>113</v>
      </c>
      <c r="AD28" s="51" t="s">
        <v>113</v>
      </c>
      <c r="AE28" s="51" t="s">
        <v>113</v>
      </c>
      <c r="AF28" s="49" t="s">
        <v>113</v>
      </c>
      <c r="AG28" s="49" t="s">
        <v>98</v>
      </c>
      <c r="AH28" s="46">
        <v>72.8</v>
      </c>
      <c r="AI28" s="44" t="s">
        <v>107</v>
      </c>
      <c r="AJ28" s="44" t="s">
        <v>108</v>
      </c>
      <c r="AK28" s="45">
        <f t="shared" si="1"/>
        <v>1332</v>
      </c>
      <c r="AL28" s="44" t="s">
        <v>109</v>
      </c>
      <c r="AM28" s="44">
        <v>1</v>
      </c>
      <c r="AN28" s="41" t="s">
        <v>110</v>
      </c>
    </row>
    <row r="29" spans="1:40" s="43" customFormat="1" x14ac:dyDescent="0.3">
      <c r="A29" s="42" t="s">
        <v>402</v>
      </c>
      <c r="B29" s="50" t="s">
        <v>392</v>
      </c>
      <c r="C29" s="48">
        <v>2</v>
      </c>
      <c r="D29" s="48" t="s">
        <v>96</v>
      </c>
      <c r="E29" s="50" t="s">
        <v>413</v>
      </c>
      <c r="F29" s="50" t="s">
        <v>201</v>
      </c>
      <c r="G29" s="50" t="s">
        <v>361</v>
      </c>
      <c r="H29" s="50" t="s">
        <v>408</v>
      </c>
      <c r="I29" s="50" t="s">
        <v>298</v>
      </c>
      <c r="J29" s="47" t="s">
        <v>97</v>
      </c>
      <c r="K29" s="47" t="s">
        <v>98</v>
      </c>
      <c r="L29" s="47" t="s">
        <v>99</v>
      </c>
      <c r="M29" s="47">
        <v>4</v>
      </c>
      <c r="N29" s="47" t="s">
        <v>100</v>
      </c>
      <c r="O29" s="47">
        <v>1332</v>
      </c>
      <c r="P29" s="47" t="s">
        <v>101</v>
      </c>
      <c r="Q29" s="49" t="s">
        <v>102</v>
      </c>
      <c r="R29" s="47" t="s">
        <v>103</v>
      </c>
      <c r="S29" s="47" t="s">
        <v>104</v>
      </c>
      <c r="T29" s="49" t="s">
        <v>105</v>
      </c>
      <c r="U29" s="51">
        <v>13</v>
      </c>
      <c r="V29" s="51">
        <v>24</v>
      </c>
      <c r="W29" s="49" t="s">
        <v>106</v>
      </c>
      <c r="X29" s="51">
        <v>19</v>
      </c>
      <c r="Y29" s="51">
        <v>9</v>
      </c>
      <c r="Z29" s="49" t="s">
        <v>106</v>
      </c>
      <c r="AA29" s="51" t="s">
        <v>113</v>
      </c>
      <c r="AB29" s="51" t="s">
        <v>113</v>
      </c>
      <c r="AC29" s="49" t="s">
        <v>113</v>
      </c>
      <c r="AD29" s="51" t="s">
        <v>113</v>
      </c>
      <c r="AE29" s="51" t="s">
        <v>113</v>
      </c>
      <c r="AF29" s="49" t="s">
        <v>113</v>
      </c>
      <c r="AG29" s="49" t="s">
        <v>98</v>
      </c>
      <c r="AH29" s="46">
        <v>73.400000000000006</v>
      </c>
      <c r="AI29" s="44" t="s">
        <v>107</v>
      </c>
      <c r="AJ29" s="44" t="s">
        <v>108</v>
      </c>
      <c r="AK29" s="45">
        <f t="shared" si="1"/>
        <v>1332</v>
      </c>
      <c r="AL29" s="44" t="s">
        <v>109</v>
      </c>
      <c r="AM29" s="44">
        <v>1</v>
      </c>
      <c r="AN29" s="41" t="s">
        <v>110</v>
      </c>
    </row>
    <row r="30" spans="1:40" s="43" customFormat="1" x14ac:dyDescent="0.3">
      <c r="A30" s="42" t="s">
        <v>467</v>
      </c>
      <c r="B30" s="50" t="s">
        <v>392</v>
      </c>
      <c r="C30" s="48">
        <v>2</v>
      </c>
      <c r="D30" s="48" t="s">
        <v>96</v>
      </c>
      <c r="E30" s="50" t="s">
        <v>413</v>
      </c>
      <c r="F30" s="50" t="s">
        <v>201</v>
      </c>
      <c r="G30" s="50" t="s">
        <v>361</v>
      </c>
      <c r="H30" s="50" t="s">
        <v>409</v>
      </c>
      <c r="I30" s="50" t="s">
        <v>298</v>
      </c>
      <c r="J30" s="47" t="s">
        <v>97</v>
      </c>
      <c r="K30" s="47" t="s">
        <v>98</v>
      </c>
      <c r="L30" s="47" t="s">
        <v>99</v>
      </c>
      <c r="M30" s="47">
        <v>4</v>
      </c>
      <c r="N30" s="47" t="s">
        <v>100</v>
      </c>
      <c r="O30" s="47">
        <v>1332</v>
      </c>
      <c r="P30" s="47" t="s">
        <v>101</v>
      </c>
      <c r="Q30" s="49" t="s">
        <v>102</v>
      </c>
      <c r="R30" s="47" t="s">
        <v>103</v>
      </c>
      <c r="S30" s="47" t="s">
        <v>104</v>
      </c>
      <c r="T30" s="49" t="s">
        <v>105</v>
      </c>
      <c r="U30" s="51">
        <v>13</v>
      </c>
      <c r="V30" s="51">
        <v>24</v>
      </c>
      <c r="W30" s="49" t="s">
        <v>106</v>
      </c>
      <c r="X30" s="51">
        <v>19</v>
      </c>
      <c r="Y30" s="51">
        <v>9</v>
      </c>
      <c r="Z30" s="49" t="s">
        <v>106</v>
      </c>
      <c r="AA30" s="51" t="s">
        <v>113</v>
      </c>
      <c r="AB30" s="51" t="s">
        <v>113</v>
      </c>
      <c r="AC30" s="49" t="s">
        <v>113</v>
      </c>
      <c r="AD30" s="51" t="s">
        <v>113</v>
      </c>
      <c r="AE30" s="51" t="s">
        <v>113</v>
      </c>
      <c r="AF30" s="49" t="s">
        <v>113</v>
      </c>
      <c r="AG30" s="49" t="s">
        <v>98</v>
      </c>
      <c r="AH30" s="46">
        <v>84.5</v>
      </c>
      <c r="AI30" s="44" t="s">
        <v>107</v>
      </c>
      <c r="AJ30" s="44" t="s">
        <v>108</v>
      </c>
      <c r="AK30" s="45">
        <f t="shared" si="1"/>
        <v>1332</v>
      </c>
      <c r="AL30" s="44" t="s">
        <v>109</v>
      </c>
      <c r="AM30" s="44">
        <v>1</v>
      </c>
      <c r="AN30" s="41" t="s">
        <v>110</v>
      </c>
    </row>
    <row r="31" spans="1:40" x14ac:dyDescent="0.3">
      <c r="A31" s="42" t="s">
        <v>467</v>
      </c>
      <c r="B31" s="50" t="s">
        <v>392</v>
      </c>
      <c r="C31" s="48">
        <v>2</v>
      </c>
      <c r="D31" s="48" t="s">
        <v>96</v>
      </c>
      <c r="E31" s="50" t="s">
        <v>413</v>
      </c>
      <c r="F31" s="50" t="s">
        <v>201</v>
      </c>
      <c r="G31" s="50" t="s">
        <v>361</v>
      </c>
      <c r="H31" s="102" t="s">
        <v>410</v>
      </c>
      <c r="I31" s="50" t="s">
        <v>298</v>
      </c>
      <c r="J31" s="47" t="s">
        <v>97</v>
      </c>
      <c r="K31" s="47" t="s">
        <v>98</v>
      </c>
      <c r="L31" s="47" t="s">
        <v>99</v>
      </c>
      <c r="M31" s="47">
        <v>4</v>
      </c>
      <c r="N31" s="47" t="s">
        <v>100</v>
      </c>
      <c r="O31" s="47">
        <v>1332</v>
      </c>
      <c r="P31" s="47" t="s">
        <v>101</v>
      </c>
      <c r="Q31" s="49" t="s">
        <v>102</v>
      </c>
      <c r="R31" s="47" t="s">
        <v>103</v>
      </c>
      <c r="S31" s="47" t="s">
        <v>104</v>
      </c>
      <c r="T31" s="49" t="s">
        <v>105</v>
      </c>
      <c r="U31" s="51">
        <v>13</v>
      </c>
      <c r="V31" s="51">
        <v>24</v>
      </c>
      <c r="W31" s="49" t="s">
        <v>106</v>
      </c>
      <c r="X31" s="51">
        <v>19</v>
      </c>
      <c r="Y31" s="51">
        <v>9</v>
      </c>
      <c r="Z31" s="49" t="s">
        <v>106</v>
      </c>
      <c r="AA31" s="51" t="s">
        <v>113</v>
      </c>
      <c r="AB31" s="51" t="s">
        <v>113</v>
      </c>
      <c r="AC31" s="49" t="s">
        <v>113</v>
      </c>
      <c r="AD31" s="51" t="s">
        <v>113</v>
      </c>
      <c r="AE31" s="51" t="s">
        <v>113</v>
      </c>
      <c r="AF31" s="49" t="s">
        <v>113</v>
      </c>
      <c r="AG31" s="49" t="s">
        <v>98</v>
      </c>
      <c r="AH31" s="46">
        <v>84.5</v>
      </c>
      <c r="AI31" s="44" t="s">
        <v>107</v>
      </c>
      <c r="AJ31" s="44" t="s">
        <v>108</v>
      </c>
      <c r="AK31" s="45">
        <f t="shared" si="1"/>
        <v>1332</v>
      </c>
      <c r="AL31" s="44" t="s">
        <v>109</v>
      </c>
      <c r="AM31" s="44">
        <v>1</v>
      </c>
      <c r="AN31" s="41" t="s">
        <v>110</v>
      </c>
    </row>
    <row r="32" spans="1:40" x14ac:dyDescent="0.3">
      <c r="A32" s="42" t="s">
        <v>467</v>
      </c>
      <c r="B32" s="50" t="s">
        <v>392</v>
      </c>
      <c r="C32" s="48">
        <v>2</v>
      </c>
      <c r="D32" s="48" t="s">
        <v>96</v>
      </c>
      <c r="E32" s="50" t="s">
        <v>413</v>
      </c>
      <c r="F32" s="50" t="s">
        <v>201</v>
      </c>
      <c r="G32" s="50" t="s">
        <v>361</v>
      </c>
      <c r="H32" s="102" t="s">
        <v>411</v>
      </c>
      <c r="I32" s="50" t="s">
        <v>298</v>
      </c>
      <c r="J32" s="47" t="s">
        <v>97</v>
      </c>
      <c r="K32" s="47" t="s">
        <v>98</v>
      </c>
      <c r="L32" s="47" t="s">
        <v>99</v>
      </c>
      <c r="M32" s="47">
        <v>4</v>
      </c>
      <c r="N32" s="47" t="s">
        <v>100</v>
      </c>
      <c r="O32" s="47">
        <v>1332</v>
      </c>
      <c r="P32" s="47" t="s">
        <v>101</v>
      </c>
      <c r="Q32" s="49" t="s">
        <v>102</v>
      </c>
      <c r="R32" s="47" t="s">
        <v>103</v>
      </c>
      <c r="S32" s="47" t="s">
        <v>104</v>
      </c>
      <c r="T32" s="49" t="s">
        <v>105</v>
      </c>
      <c r="U32" s="51">
        <v>13</v>
      </c>
      <c r="V32" s="51">
        <v>24</v>
      </c>
      <c r="W32" s="49" t="s">
        <v>106</v>
      </c>
      <c r="X32" s="51">
        <v>19</v>
      </c>
      <c r="Y32" s="51">
        <v>9</v>
      </c>
      <c r="Z32" s="49" t="s">
        <v>106</v>
      </c>
      <c r="AA32" s="51" t="s">
        <v>113</v>
      </c>
      <c r="AB32" s="51" t="s">
        <v>113</v>
      </c>
      <c r="AC32" s="49" t="s">
        <v>113</v>
      </c>
      <c r="AD32" s="51" t="s">
        <v>113</v>
      </c>
      <c r="AE32" s="51" t="s">
        <v>113</v>
      </c>
      <c r="AF32" s="49" t="s">
        <v>113</v>
      </c>
      <c r="AG32" s="49" t="s">
        <v>98</v>
      </c>
      <c r="AH32" s="46">
        <v>84.5</v>
      </c>
      <c r="AI32" s="44" t="s">
        <v>107</v>
      </c>
      <c r="AJ32" s="44" t="s">
        <v>108</v>
      </c>
      <c r="AK32" s="45">
        <f t="shared" si="1"/>
        <v>1332</v>
      </c>
      <c r="AL32" s="44" t="s">
        <v>109</v>
      </c>
      <c r="AM32" s="44">
        <v>1</v>
      </c>
      <c r="AN32" s="41" t="s">
        <v>110</v>
      </c>
    </row>
    <row r="33" spans="1:40" x14ac:dyDescent="0.3">
      <c r="A33" s="42" t="s">
        <v>467</v>
      </c>
      <c r="B33" s="50" t="s">
        <v>392</v>
      </c>
      <c r="C33" s="48">
        <v>2</v>
      </c>
      <c r="D33" s="48" t="s">
        <v>96</v>
      </c>
      <c r="E33" s="50" t="s">
        <v>413</v>
      </c>
      <c r="F33" s="50" t="s">
        <v>201</v>
      </c>
      <c r="G33" s="50" t="s">
        <v>361</v>
      </c>
      <c r="H33" s="102" t="s">
        <v>412</v>
      </c>
      <c r="I33" s="50" t="s">
        <v>298</v>
      </c>
      <c r="J33" s="47" t="s">
        <v>97</v>
      </c>
      <c r="K33" s="47" t="s">
        <v>98</v>
      </c>
      <c r="L33" s="47" t="s">
        <v>99</v>
      </c>
      <c r="M33" s="47">
        <v>4</v>
      </c>
      <c r="N33" s="47" t="s">
        <v>100</v>
      </c>
      <c r="O33" s="47">
        <v>1332</v>
      </c>
      <c r="P33" s="47" t="s">
        <v>101</v>
      </c>
      <c r="Q33" s="49" t="s">
        <v>102</v>
      </c>
      <c r="R33" s="47" t="s">
        <v>103</v>
      </c>
      <c r="S33" s="47" t="s">
        <v>104</v>
      </c>
      <c r="T33" s="49" t="s">
        <v>105</v>
      </c>
      <c r="U33" s="51">
        <v>13</v>
      </c>
      <c r="V33" s="51">
        <v>24</v>
      </c>
      <c r="W33" s="49" t="s">
        <v>106</v>
      </c>
      <c r="X33" s="51">
        <v>19</v>
      </c>
      <c r="Y33" s="51">
        <v>9</v>
      </c>
      <c r="Z33" s="49" t="s">
        <v>106</v>
      </c>
      <c r="AA33" s="51" t="s">
        <v>113</v>
      </c>
      <c r="AB33" s="51" t="s">
        <v>113</v>
      </c>
      <c r="AC33" s="49" t="s">
        <v>113</v>
      </c>
      <c r="AD33" s="51" t="s">
        <v>113</v>
      </c>
      <c r="AE33" s="51" t="s">
        <v>113</v>
      </c>
      <c r="AF33" s="49" t="s">
        <v>113</v>
      </c>
      <c r="AG33" s="49" t="s">
        <v>98</v>
      </c>
      <c r="AH33" s="46">
        <v>84.5</v>
      </c>
      <c r="AI33" s="44" t="s">
        <v>107</v>
      </c>
      <c r="AJ33" s="44" t="s">
        <v>108</v>
      </c>
      <c r="AK33" s="45">
        <f t="shared" si="1"/>
        <v>1332</v>
      </c>
      <c r="AL33" s="44" t="s">
        <v>109</v>
      </c>
      <c r="AM33" s="44">
        <v>1</v>
      </c>
      <c r="AN33" s="41" t="s">
        <v>110</v>
      </c>
    </row>
    <row r="34" spans="1:40" x14ac:dyDescent="0.3">
      <c r="A34" s="42" t="s">
        <v>276</v>
      </c>
      <c r="B34" s="50" t="s">
        <v>394</v>
      </c>
      <c r="C34" s="48">
        <v>2</v>
      </c>
      <c r="D34" s="48" t="s">
        <v>96</v>
      </c>
      <c r="E34" s="50" t="s">
        <v>425</v>
      </c>
      <c r="F34" s="50" t="s">
        <v>114</v>
      </c>
      <c r="G34" s="50" t="s">
        <v>115</v>
      </c>
      <c r="H34" s="102" t="s">
        <v>417</v>
      </c>
      <c r="I34" s="50" t="s">
        <v>271</v>
      </c>
      <c r="J34" s="47" t="s">
        <v>97</v>
      </c>
      <c r="K34" s="47" t="s">
        <v>98</v>
      </c>
      <c r="L34" s="47" t="s">
        <v>99</v>
      </c>
      <c r="M34" s="47">
        <v>4</v>
      </c>
      <c r="N34" s="47" t="s">
        <v>100</v>
      </c>
      <c r="O34" s="47">
        <v>1332</v>
      </c>
      <c r="P34" s="47" t="s">
        <v>101</v>
      </c>
      <c r="Q34" s="49" t="s">
        <v>102</v>
      </c>
      <c r="R34" s="47" t="s">
        <v>103</v>
      </c>
      <c r="S34" s="47" t="s">
        <v>104</v>
      </c>
      <c r="T34" s="49" t="s">
        <v>105</v>
      </c>
      <c r="U34" s="51">
        <v>56</v>
      </c>
      <c r="V34" s="51">
        <v>15</v>
      </c>
      <c r="W34" s="49" t="s">
        <v>106</v>
      </c>
      <c r="X34" s="51">
        <v>90</v>
      </c>
      <c r="Y34" s="51">
        <v>1</v>
      </c>
      <c r="Z34" s="49" t="s">
        <v>106</v>
      </c>
      <c r="AA34" s="51" t="s">
        <v>113</v>
      </c>
      <c r="AB34" s="51" t="s">
        <v>113</v>
      </c>
      <c r="AC34" s="49" t="s">
        <v>113</v>
      </c>
      <c r="AD34" s="51" t="s">
        <v>113</v>
      </c>
      <c r="AE34" s="51" t="s">
        <v>113</v>
      </c>
      <c r="AF34" s="49" t="s">
        <v>113</v>
      </c>
      <c r="AG34" s="49" t="s">
        <v>98</v>
      </c>
      <c r="AH34" s="46">
        <v>56.2</v>
      </c>
      <c r="AI34" s="44" t="s">
        <v>107</v>
      </c>
      <c r="AJ34" s="44" t="s">
        <v>108</v>
      </c>
      <c r="AK34" s="45">
        <f t="shared" ref="AK34:AK45" si="2">O34</f>
        <v>1332</v>
      </c>
      <c r="AL34" s="44" t="s">
        <v>109</v>
      </c>
      <c r="AM34" s="44">
        <v>2</v>
      </c>
      <c r="AN34" s="41" t="s">
        <v>110</v>
      </c>
    </row>
    <row r="35" spans="1:40" x14ac:dyDescent="0.3">
      <c r="A35" s="42" t="s">
        <v>399</v>
      </c>
      <c r="B35" s="50" t="s">
        <v>394</v>
      </c>
      <c r="C35" s="48">
        <v>2</v>
      </c>
      <c r="D35" s="48" t="s">
        <v>96</v>
      </c>
      <c r="E35" s="50" t="s">
        <v>425</v>
      </c>
      <c r="F35" s="50" t="s">
        <v>114</v>
      </c>
      <c r="G35" s="50" t="s">
        <v>115</v>
      </c>
      <c r="H35" s="102" t="s">
        <v>418</v>
      </c>
      <c r="I35" s="50" t="s">
        <v>271</v>
      </c>
      <c r="J35" s="47" t="s">
        <v>97</v>
      </c>
      <c r="K35" s="47" t="s">
        <v>98</v>
      </c>
      <c r="L35" s="47" t="s">
        <v>99</v>
      </c>
      <c r="M35" s="47">
        <v>4</v>
      </c>
      <c r="N35" s="47" t="s">
        <v>100</v>
      </c>
      <c r="O35" s="47">
        <v>1332</v>
      </c>
      <c r="P35" s="47" t="s">
        <v>101</v>
      </c>
      <c r="Q35" s="49" t="s">
        <v>102</v>
      </c>
      <c r="R35" s="47" t="s">
        <v>103</v>
      </c>
      <c r="S35" s="47" t="s">
        <v>104</v>
      </c>
      <c r="T35" s="49" t="s">
        <v>105</v>
      </c>
      <c r="U35" s="51">
        <v>56</v>
      </c>
      <c r="V35" s="51">
        <v>15</v>
      </c>
      <c r="W35" s="49" t="s">
        <v>106</v>
      </c>
      <c r="X35" s="51">
        <v>90</v>
      </c>
      <c r="Y35" s="51">
        <v>1</v>
      </c>
      <c r="Z35" s="49" t="s">
        <v>106</v>
      </c>
      <c r="AA35" s="51" t="s">
        <v>113</v>
      </c>
      <c r="AB35" s="51" t="s">
        <v>113</v>
      </c>
      <c r="AC35" s="49" t="s">
        <v>113</v>
      </c>
      <c r="AD35" s="51" t="s">
        <v>113</v>
      </c>
      <c r="AE35" s="51" t="s">
        <v>113</v>
      </c>
      <c r="AF35" s="49" t="s">
        <v>113</v>
      </c>
      <c r="AG35" s="49" t="s">
        <v>98</v>
      </c>
      <c r="AH35" s="46">
        <v>67.5</v>
      </c>
      <c r="AI35" s="44" t="s">
        <v>107</v>
      </c>
      <c r="AJ35" s="44" t="s">
        <v>108</v>
      </c>
      <c r="AK35" s="45">
        <f t="shared" si="2"/>
        <v>1332</v>
      </c>
      <c r="AL35" s="44" t="s">
        <v>109</v>
      </c>
      <c r="AM35" s="44">
        <v>2</v>
      </c>
      <c r="AN35" s="41" t="s">
        <v>110</v>
      </c>
    </row>
    <row r="36" spans="1:40" s="43" customFormat="1" x14ac:dyDescent="0.3">
      <c r="A36" s="42" t="s">
        <v>399</v>
      </c>
      <c r="B36" s="50" t="s">
        <v>394</v>
      </c>
      <c r="C36" s="48">
        <v>2</v>
      </c>
      <c r="D36" s="48" t="s">
        <v>96</v>
      </c>
      <c r="E36" s="50" t="s">
        <v>425</v>
      </c>
      <c r="F36" s="50" t="s">
        <v>114</v>
      </c>
      <c r="G36" s="50" t="s">
        <v>115</v>
      </c>
      <c r="H36" s="50" t="s">
        <v>419</v>
      </c>
      <c r="I36" s="50" t="s">
        <v>271</v>
      </c>
      <c r="J36" s="47" t="s">
        <v>97</v>
      </c>
      <c r="K36" s="47" t="s">
        <v>98</v>
      </c>
      <c r="L36" s="47" t="s">
        <v>99</v>
      </c>
      <c r="M36" s="47">
        <v>4</v>
      </c>
      <c r="N36" s="47" t="s">
        <v>100</v>
      </c>
      <c r="O36" s="47">
        <v>1332</v>
      </c>
      <c r="P36" s="47" t="s">
        <v>101</v>
      </c>
      <c r="Q36" s="49" t="s">
        <v>102</v>
      </c>
      <c r="R36" s="47" t="s">
        <v>103</v>
      </c>
      <c r="S36" s="47" t="s">
        <v>104</v>
      </c>
      <c r="T36" s="49" t="s">
        <v>105</v>
      </c>
      <c r="U36" s="51">
        <v>56</v>
      </c>
      <c r="V36" s="51">
        <v>15</v>
      </c>
      <c r="W36" s="49" t="s">
        <v>106</v>
      </c>
      <c r="X36" s="51">
        <v>90</v>
      </c>
      <c r="Y36" s="51">
        <v>1</v>
      </c>
      <c r="Z36" s="49" t="s">
        <v>106</v>
      </c>
      <c r="AA36" s="51" t="s">
        <v>113</v>
      </c>
      <c r="AB36" s="51" t="s">
        <v>113</v>
      </c>
      <c r="AC36" s="49" t="s">
        <v>113</v>
      </c>
      <c r="AD36" s="51" t="s">
        <v>113</v>
      </c>
      <c r="AE36" s="51" t="s">
        <v>113</v>
      </c>
      <c r="AF36" s="49" t="s">
        <v>113</v>
      </c>
      <c r="AG36" s="49" t="s">
        <v>98</v>
      </c>
      <c r="AH36" s="46">
        <v>67.5</v>
      </c>
      <c r="AI36" s="44" t="s">
        <v>107</v>
      </c>
      <c r="AJ36" s="44" t="s">
        <v>108</v>
      </c>
      <c r="AK36" s="45">
        <f t="shared" si="2"/>
        <v>1332</v>
      </c>
      <c r="AL36" s="44" t="s">
        <v>109</v>
      </c>
      <c r="AM36" s="44">
        <v>2</v>
      </c>
      <c r="AN36" s="41" t="s">
        <v>110</v>
      </c>
    </row>
    <row r="37" spans="1:40" s="43" customFormat="1" x14ac:dyDescent="0.3">
      <c r="A37" s="42" t="s">
        <v>468</v>
      </c>
      <c r="B37" s="50" t="s">
        <v>394</v>
      </c>
      <c r="C37" s="48">
        <v>2</v>
      </c>
      <c r="D37" s="48" t="s">
        <v>96</v>
      </c>
      <c r="E37" s="50" t="s">
        <v>425</v>
      </c>
      <c r="F37" s="50" t="s">
        <v>114</v>
      </c>
      <c r="G37" s="50" t="s">
        <v>115</v>
      </c>
      <c r="H37" s="50" t="s">
        <v>420</v>
      </c>
      <c r="I37" s="50" t="s">
        <v>271</v>
      </c>
      <c r="J37" s="47" t="s">
        <v>97</v>
      </c>
      <c r="K37" s="47" t="s">
        <v>98</v>
      </c>
      <c r="L37" s="47" t="s">
        <v>99</v>
      </c>
      <c r="M37" s="47">
        <v>4</v>
      </c>
      <c r="N37" s="47" t="s">
        <v>100</v>
      </c>
      <c r="O37" s="47">
        <v>1332</v>
      </c>
      <c r="P37" s="47" t="s">
        <v>101</v>
      </c>
      <c r="Q37" s="49" t="s">
        <v>102</v>
      </c>
      <c r="R37" s="47" t="s">
        <v>103</v>
      </c>
      <c r="S37" s="47" t="s">
        <v>104</v>
      </c>
      <c r="T37" s="49" t="s">
        <v>105</v>
      </c>
      <c r="U37" s="51">
        <v>56</v>
      </c>
      <c r="V37" s="51">
        <v>15</v>
      </c>
      <c r="W37" s="49" t="s">
        <v>106</v>
      </c>
      <c r="X37" s="51">
        <v>90</v>
      </c>
      <c r="Y37" s="51">
        <v>1</v>
      </c>
      <c r="Z37" s="49" t="s">
        <v>106</v>
      </c>
      <c r="AA37" s="51" t="s">
        <v>113</v>
      </c>
      <c r="AB37" s="51" t="s">
        <v>113</v>
      </c>
      <c r="AC37" s="49" t="s">
        <v>113</v>
      </c>
      <c r="AD37" s="51" t="s">
        <v>113</v>
      </c>
      <c r="AE37" s="51" t="s">
        <v>113</v>
      </c>
      <c r="AF37" s="49" t="s">
        <v>113</v>
      </c>
      <c r="AG37" s="49" t="s">
        <v>98</v>
      </c>
      <c r="AH37" s="46">
        <v>78.599999999999994</v>
      </c>
      <c r="AI37" s="44" t="s">
        <v>107</v>
      </c>
      <c r="AJ37" s="44" t="s">
        <v>108</v>
      </c>
      <c r="AK37" s="45">
        <f t="shared" si="2"/>
        <v>1332</v>
      </c>
      <c r="AL37" s="44" t="s">
        <v>109</v>
      </c>
      <c r="AM37" s="44">
        <v>2</v>
      </c>
      <c r="AN37" s="41" t="s">
        <v>110</v>
      </c>
    </row>
    <row r="38" spans="1:40" s="43" customFormat="1" x14ac:dyDescent="0.3">
      <c r="A38" s="42" t="s">
        <v>278</v>
      </c>
      <c r="B38" s="50" t="s">
        <v>394</v>
      </c>
      <c r="C38" s="48">
        <v>2</v>
      </c>
      <c r="D38" s="48" t="s">
        <v>96</v>
      </c>
      <c r="E38" s="50" t="s">
        <v>425</v>
      </c>
      <c r="F38" s="50" t="s">
        <v>114</v>
      </c>
      <c r="G38" s="50" t="s">
        <v>119</v>
      </c>
      <c r="H38" s="50" t="s">
        <v>417</v>
      </c>
      <c r="I38" s="50" t="s">
        <v>271</v>
      </c>
      <c r="J38" s="47" t="s">
        <v>97</v>
      </c>
      <c r="K38" s="47" t="s">
        <v>98</v>
      </c>
      <c r="L38" s="47" t="s">
        <v>99</v>
      </c>
      <c r="M38" s="47">
        <v>4</v>
      </c>
      <c r="N38" s="47" t="s">
        <v>100</v>
      </c>
      <c r="O38" s="47">
        <v>1332</v>
      </c>
      <c r="P38" s="47" t="s">
        <v>101</v>
      </c>
      <c r="Q38" s="49" t="s">
        <v>102</v>
      </c>
      <c r="R38" s="47" t="s">
        <v>103</v>
      </c>
      <c r="S38" s="47" t="s">
        <v>104</v>
      </c>
      <c r="T38" s="49" t="s">
        <v>105</v>
      </c>
      <c r="U38" s="51">
        <v>56</v>
      </c>
      <c r="V38" s="51">
        <v>15</v>
      </c>
      <c r="W38" s="49" t="s">
        <v>106</v>
      </c>
      <c r="X38" s="51">
        <v>90</v>
      </c>
      <c r="Y38" s="51">
        <v>1</v>
      </c>
      <c r="Z38" s="49" t="s">
        <v>106</v>
      </c>
      <c r="AA38" s="51" t="s">
        <v>113</v>
      </c>
      <c r="AB38" s="51" t="s">
        <v>113</v>
      </c>
      <c r="AC38" s="49" t="s">
        <v>113</v>
      </c>
      <c r="AD38" s="51" t="s">
        <v>113</v>
      </c>
      <c r="AE38" s="51" t="s">
        <v>113</v>
      </c>
      <c r="AF38" s="49" t="s">
        <v>113</v>
      </c>
      <c r="AG38" s="49" t="s">
        <v>98</v>
      </c>
      <c r="AH38" s="46">
        <v>55.6</v>
      </c>
      <c r="AI38" s="44" t="s">
        <v>107</v>
      </c>
      <c r="AJ38" s="44" t="s">
        <v>108</v>
      </c>
      <c r="AK38" s="45">
        <f t="shared" si="2"/>
        <v>1332</v>
      </c>
      <c r="AL38" s="44" t="s">
        <v>109</v>
      </c>
      <c r="AM38" s="44">
        <v>2</v>
      </c>
      <c r="AN38" s="41" t="s">
        <v>110</v>
      </c>
    </row>
    <row r="39" spans="1:40" s="43" customFormat="1" x14ac:dyDescent="0.3">
      <c r="A39" s="42" t="s">
        <v>278</v>
      </c>
      <c r="B39" s="50" t="s">
        <v>394</v>
      </c>
      <c r="C39" s="48">
        <v>2</v>
      </c>
      <c r="D39" s="48" t="s">
        <v>96</v>
      </c>
      <c r="E39" s="50" t="s">
        <v>425</v>
      </c>
      <c r="F39" s="50" t="s">
        <v>114</v>
      </c>
      <c r="G39" s="50" t="s">
        <v>119</v>
      </c>
      <c r="H39" s="50" t="s">
        <v>421</v>
      </c>
      <c r="I39" s="50" t="s">
        <v>271</v>
      </c>
      <c r="J39" s="47" t="s">
        <v>97</v>
      </c>
      <c r="K39" s="47" t="s">
        <v>98</v>
      </c>
      <c r="L39" s="47" t="s">
        <v>99</v>
      </c>
      <c r="M39" s="47">
        <v>4</v>
      </c>
      <c r="N39" s="47" t="s">
        <v>100</v>
      </c>
      <c r="O39" s="47">
        <v>1332</v>
      </c>
      <c r="P39" s="47" t="s">
        <v>101</v>
      </c>
      <c r="Q39" s="49" t="s">
        <v>102</v>
      </c>
      <c r="R39" s="47" t="s">
        <v>103</v>
      </c>
      <c r="S39" s="47" t="s">
        <v>104</v>
      </c>
      <c r="T39" s="49" t="s">
        <v>105</v>
      </c>
      <c r="U39" s="51">
        <v>56</v>
      </c>
      <c r="V39" s="51">
        <v>15</v>
      </c>
      <c r="W39" s="49" t="s">
        <v>106</v>
      </c>
      <c r="X39" s="51">
        <v>90</v>
      </c>
      <c r="Y39" s="51">
        <v>1</v>
      </c>
      <c r="Z39" s="49" t="s">
        <v>106</v>
      </c>
      <c r="AA39" s="51" t="s">
        <v>113</v>
      </c>
      <c r="AB39" s="51" t="s">
        <v>113</v>
      </c>
      <c r="AC39" s="49" t="s">
        <v>113</v>
      </c>
      <c r="AD39" s="51" t="s">
        <v>113</v>
      </c>
      <c r="AE39" s="51" t="s">
        <v>113</v>
      </c>
      <c r="AF39" s="49" t="s">
        <v>113</v>
      </c>
      <c r="AG39" s="49" t="s">
        <v>98</v>
      </c>
      <c r="AH39" s="46">
        <v>53.8</v>
      </c>
      <c r="AI39" s="44" t="s">
        <v>107</v>
      </c>
      <c r="AJ39" s="44" t="s">
        <v>108</v>
      </c>
      <c r="AK39" s="45">
        <f t="shared" si="2"/>
        <v>1332</v>
      </c>
      <c r="AL39" s="44" t="s">
        <v>109</v>
      </c>
      <c r="AM39" s="44">
        <v>2</v>
      </c>
      <c r="AN39" s="41" t="s">
        <v>110</v>
      </c>
    </row>
    <row r="40" spans="1:40" s="43" customFormat="1" x14ac:dyDescent="0.3">
      <c r="A40" s="42" t="s">
        <v>416</v>
      </c>
      <c r="B40" s="50" t="s">
        <v>394</v>
      </c>
      <c r="C40" s="48">
        <v>2</v>
      </c>
      <c r="D40" s="48" t="s">
        <v>96</v>
      </c>
      <c r="E40" s="50" t="s">
        <v>425</v>
      </c>
      <c r="F40" s="50" t="s">
        <v>114</v>
      </c>
      <c r="G40" s="50" t="s">
        <v>119</v>
      </c>
      <c r="H40" s="50" t="s">
        <v>418</v>
      </c>
      <c r="I40" s="50" t="s">
        <v>271</v>
      </c>
      <c r="J40" s="47" t="s">
        <v>97</v>
      </c>
      <c r="K40" s="47" t="s">
        <v>98</v>
      </c>
      <c r="L40" s="47" t="s">
        <v>99</v>
      </c>
      <c r="M40" s="47">
        <v>4</v>
      </c>
      <c r="N40" s="47" t="s">
        <v>100</v>
      </c>
      <c r="O40" s="47">
        <v>1332</v>
      </c>
      <c r="P40" s="47" t="s">
        <v>101</v>
      </c>
      <c r="Q40" s="49" t="s">
        <v>102</v>
      </c>
      <c r="R40" s="47" t="s">
        <v>103</v>
      </c>
      <c r="S40" s="47" t="s">
        <v>104</v>
      </c>
      <c r="T40" s="49" t="s">
        <v>105</v>
      </c>
      <c r="U40" s="51">
        <v>56</v>
      </c>
      <c r="V40" s="51">
        <v>15</v>
      </c>
      <c r="W40" s="49" t="s">
        <v>106</v>
      </c>
      <c r="X40" s="51">
        <v>90</v>
      </c>
      <c r="Y40" s="51">
        <v>1</v>
      </c>
      <c r="Z40" s="49" t="s">
        <v>106</v>
      </c>
      <c r="AA40" s="51" t="s">
        <v>113</v>
      </c>
      <c r="AB40" s="51" t="s">
        <v>113</v>
      </c>
      <c r="AC40" s="49" t="s">
        <v>113</v>
      </c>
      <c r="AD40" s="51" t="s">
        <v>113</v>
      </c>
      <c r="AE40" s="51" t="s">
        <v>113</v>
      </c>
      <c r="AF40" s="49" t="s">
        <v>113</v>
      </c>
      <c r="AG40" s="49" t="s">
        <v>98</v>
      </c>
      <c r="AH40" s="46">
        <v>67.3</v>
      </c>
      <c r="AI40" s="44" t="s">
        <v>107</v>
      </c>
      <c r="AJ40" s="44" t="s">
        <v>108</v>
      </c>
      <c r="AK40" s="45">
        <f t="shared" si="2"/>
        <v>1332</v>
      </c>
      <c r="AL40" s="44" t="s">
        <v>109</v>
      </c>
      <c r="AM40" s="44">
        <v>2</v>
      </c>
      <c r="AN40" s="41" t="s">
        <v>110</v>
      </c>
    </row>
    <row r="41" spans="1:40" s="43" customFormat="1" x14ac:dyDescent="0.3">
      <c r="A41" s="42" t="s">
        <v>416</v>
      </c>
      <c r="B41" s="50" t="s">
        <v>394</v>
      </c>
      <c r="C41" s="48">
        <v>2</v>
      </c>
      <c r="D41" s="48" t="s">
        <v>96</v>
      </c>
      <c r="E41" s="50" t="s">
        <v>425</v>
      </c>
      <c r="F41" s="50" t="s">
        <v>114</v>
      </c>
      <c r="G41" s="50" t="s">
        <v>119</v>
      </c>
      <c r="H41" s="50" t="s">
        <v>422</v>
      </c>
      <c r="I41" s="50" t="s">
        <v>271</v>
      </c>
      <c r="J41" s="47" t="s">
        <v>97</v>
      </c>
      <c r="K41" s="47" t="s">
        <v>98</v>
      </c>
      <c r="L41" s="47" t="s">
        <v>99</v>
      </c>
      <c r="M41" s="47">
        <v>4</v>
      </c>
      <c r="N41" s="47" t="s">
        <v>100</v>
      </c>
      <c r="O41" s="47">
        <v>1332</v>
      </c>
      <c r="P41" s="47" t="s">
        <v>101</v>
      </c>
      <c r="Q41" s="49" t="s">
        <v>102</v>
      </c>
      <c r="R41" s="47" t="s">
        <v>103</v>
      </c>
      <c r="S41" s="47" t="s">
        <v>104</v>
      </c>
      <c r="T41" s="49" t="s">
        <v>105</v>
      </c>
      <c r="U41" s="51">
        <v>56</v>
      </c>
      <c r="V41" s="51">
        <v>15</v>
      </c>
      <c r="W41" s="49" t="s">
        <v>106</v>
      </c>
      <c r="X41" s="51">
        <v>90</v>
      </c>
      <c r="Y41" s="51">
        <v>1</v>
      </c>
      <c r="Z41" s="49" t="s">
        <v>106</v>
      </c>
      <c r="AA41" s="51" t="s">
        <v>113</v>
      </c>
      <c r="AB41" s="51" t="s">
        <v>113</v>
      </c>
      <c r="AC41" s="49" t="s">
        <v>113</v>
      </c>
      <c r="AD41" s="51" t="s">
        <v>113</v>
      </c>
      <c r="AE41" s="51" t="s">
        <v>113</v>
      </c>
      <c r="AF41" s="49" t="s">
        <v>113</v>
      </c>
      <c r="AG41" s="49" t="s">
        <v>98</v>
      </c>
      <c r="AH41" s="46">
        <v>64.599999999999994</v>
      </c>
      <c r="AI41" s="44" t="s">
        <v>107</v>
      </c>
      <c r="AJ41" s="44" t="s">
        <v>108</v>
      </c>
      <c r="AK41" s="45">
        <f t="shared" si="2"/>
        <v>1332</v>
      </c>
      <c r="AL41" s="44" t="s">
        <v>109</v>
      </c>
      <c r="AM41" s="44">
        <v>2</v>
      </c>
      <c r="AN41" s="41" t="s">
        <v>110</v>
      </c>
    </row>
    <row r="42" spans="1:40" s="43" customFormat="1" x14ac:dyDescent="0.3">
      <c r="A42" s="42" t="s">
        <v>416</v>
      </c>
      <c r="B42" s="50" t="s">
        <v>394</v>
      </c>
      <c r="C42" s="48">
        <v>2</v>
      </c>
      <c r="D42" s="48" t="s">
        <v>96</v>
      </c>
      <c r="E42" s="50" t="s">
        <v>425</v>
      </c>
      <c r="F42" s="50" t="s">
        <v>114</v>
      </c>
      <c r="G42" s="50" t="s">
        <v>119</v>
      </c>
      <c r="H42" s="50" t="s">
        <v>419</v>
      </c>
      <c r="I42" s="50" t="s">
        <v>271</v>
      </c>
      <c r="J42" s="47" t="s">
        <v>97</v>
      </c>
      <c r="K42" s="47" t="s">
        <v>98</v>
      </c>
      <c r="L42" s="47" t="s">
        <v>99</v>
      </c>
      <c r="M42" s="47">
        <v>4</v>
      </c>
      <c r="N42" s="47" t="s">
        <v>100</v>
      </c>
      <c r="O42" s="47">
        <v>1332</v>
      </c>
      <c r="P42" s="47" t="s">
        <v>101</v>
      </c>
      <c r="Q42" s="49" t="s">
        <v>102</v>
      </c>
      <c r="R42" s="47" t="s">
        <v>103</v>
      </c>
      <c r="S42" s="47" t="s">
        <v>104</v>
      </c>
      <c r="T42" s="49" t="s">
        <v>105</v>
      </c>
      <c r="U42" s="51">
        <v>56</v>
      </c>
      <c r="V42" s="51">
        <v>15</v>
      </c>
      <c r="W42" s="49" t="s">
        <v>106</v>
      </c>
      <c r="X42" s="51">
        <v>90</v>
      </c>
      <c r="Y42" s="51">
        <v>1</v>
      </c>
      <c r="Z42" s="49" t="s">
        <v>106</v>
      </c>
      <c r="AA42" s="51" t="s">
        <v>113</v>
      </c>
      <c r="AB42" s="51" t="s">
        <v>113</v>
      </c>
      <c r="AC42" s="49" t="s">
        <v>113</v>
      </c>
      <c r="AD42" s="51" t="s">
        <v>113</v>
      </c>
      <c r="AE42" s="51" t="s">
        <v>113</v>
      </c>
      <c r="AF42" s="49" t="s">
        <v>113</v>
      </c>
      <c r="AG42" s="49" t="s">
        <v>98</v>
      </c>
      <c r="AH42" s="46">
        <v>67.3</v>
      </c>
      <c r="AI42" s="44" t="s">
        <v>107</v>
      </c>
      <c r="AJ42" s="44" t="s">
        <v>108</v>
      </c>
      <c r="AK42" s="45">
        <f t="shared" si="2"/>
        <v>1332</v>
      </c>
      <c r="AL42" s="44" t="s">
        <v>109</v>
      </c>
      <c r="AM42" s="44">
        <v>2</v>
      </c>
      <c r="AN42" s="41" t="s">
        <v>110</v>
      </c>
    </row>
    <row r="43" spans="1:40" x14ac:dyDescent="0.3">
      <c r="A43" s="42" t="s">
        <v>416</v>
      </c>
      <c r="B43" s="50" t="s">
        <v>394</v>
      </c>
      <c r="C43" s="48">
        <v>2</v>
      </c>
      <c r="D43" s="48" t="s">
        <v>96</v>
      </c>
      <c r="E43" s="50" t="s">
        <v>425</v>
      </c>
      <c r="F43" s="50" t="s">
        <v>114</v>
      </c>
      <c r="G43" s="50" t="s">
        <v>119</v>
      </c>
      <c r="H43" s="102" t="s">
        <v>423</v>
      </c>
      <c r="I43" s="50" t="s">
        <v>271</v>
      </c>
      <c r="J43" s="47" t="s">
        <v>97</v>
      </c>
      <c r="K43" s="47" t="s">
        <v>98</v>
      </c>
      <c r="L43" s="47" t="s">
        <v>99</v>
      </c>
      <c r="M43" s="47">
        <v>4</v>
      </c>
      <c r="N43" s="47" t="s">
        <v>100</v>
      </c>
      <c r="O43" s="47">
        <v>1332</v>
      </c>
      <c r="P43" s="47" t="s">
        <v>101</v>
      </c>
      <c r="Q43" s="49" t="s">
        <v>102</v>
      </c>
      <c r="R43" s="47" t="s">
        <v>103</v>
      </c>
      <c r="S43" s="47" t="s">
        <v>104</v>
      </c>
      <c r="T43" s="49" t="s">
        <v>105</v>
      </c>
      <c r="U43" s="51">
        <v>56</v>
      </c>
      <c r="V43" s="51">
        <v>15</v>
      </c>
      <c r="W43" s="49" t="s">
        <v>106</v>
      </c>
      <c r="X43" s="51">
        <v>90</v>
      </c>
      <c r="Y43" s="51">
        <v>1</v>
      </c>
      <c r="Z43" s="49" t="s">
        <v>106</v>
      </c>
      <c r="AA43" s="51" t="s">
        <v>113</v>
      </c>
      <c r="AB43" s="51" t="s">
        <v>113</v>
      </c>
      <c r="AC43" s="49" t="s">
        <v>113</v>
      </c>
      <c r="AD43" s="51" t="s">
        <v>113</v>
      </c>
      <c r="AE43" s="51" t="s">
        <v>113</v>
      </c>
      <c r="AF43" s="49" t="s">
        <v>113</v>
      </c>
      <c r="AG43" s="49" t="s">
        <v>98</v>
      </c>
      <c r="AH43" s="46">
        <v>64.599999999999994</v>
      </c>
      <c r="AI43" s="44" t="s">
        <v>107</v>
      </c>
      <c r="AJ43" s="44" t="s">
        <v>108</v>
      </c>
      <c r="AK43" s="45">
        <f t="shared" si="2"/>
        <v>1332</v>
      </c>
      <c r="AL43" s="44" t="s">
        <v>109</v>
      </c>
      <c r="AM43" s="44">
        <v>2</v>
      </c>
      <c r="AN43" s="41" t="s">
        <v>110</v>
      </c>
    </row>
    <row r="44" spans="1:40" x14ac:dyDescent="0.3">
      <c r="A44" s="42" t="s">
        <v>469</v>
      </c>
      <c r="B44" s="50" t="s">
        <v>394</v>
      </c>
      <c r="C44" s="48">
        <v>2</v>
      </c>
      <c r="D44" s="48" t="s">
        <v>96</v>
      </c>
      <c r="E44" s="50" t="s">
        <v>425</v>
      </c>
      <c r="F44" s="50" t="s">
        <v>114</v>
      </c>
      <c r="G44" s="50" t="s">
        <v>119</v>
      </c>
      <c r="H44" s="102" t="s">
        <v>420</v>
      </c>
      <c r="I44" s="50" t="s">
        <v>271</v>
      </c>
      <c r="J44" s="47" t="s">
        <v>97</v>
      </c>
      <c r="K44" s="47" t="s">
        <v>98</v>
      </c>
      <c r="L44" s="47" t="s">
        <v>99</v>
      </c>
      <c r="M44" s="47">
        <v>4</v>
      </c>
      <c r="N44" s="47" t="s">
        <v>100</v>
      </c>
      <c r="O44" s="47">
        <v>1332</v>
      </c>
      <c r="P44" s="47" t="s">
        <v>101</v>
      </c>
      <c r="Q44" s="49" t="s">
        <v>102</v>
      </c>
      <c r="R44" s="47" t="s">
        <v>103</v>
      </c>
      <c r="S44" s="47" t="s">
        <v>104</v>
      </c>
      <c r="T44" s="49" t="s">
        <v>105</v>
      </c>
      <c r="U44" s="51">
        <v>56</v>
      </c>
      <c r="V44" s="51">
        <v>15</v>
      </c>
      <c r="W44" s="49" t="s">
        <v>106</v>
      </c>
      <c r="X44" s="51">
        <v>90</v>
      </c>
      <c r="Y44" s="51">
        <v>1</v>
      </c>
      <c r="Z44" s="49" t="s">
        <v>106</v>
      </c>
      <c r="AA44" s="51" t="s">
        <v>113</v>
      </c>
      <c r="AB44" s="51" t="s">
        <v>113</v>
      </c>
      <c r="AC44" s="49" t="s">
        <v>113</v>
      </c>
      <c r="AD44" s="51" t="s">
        <v>113</v>
      </c>
      <c r="AE44" s="51" t="s">
        <v>113</v>
      </c>
      <c r="AF44" s="49" t="s">
        <v>113</v>
      </c>
      <c r="AG44" s="49" t="s">
        <v>98</v>
      </c>
      <c r="AH44" s="46">
        <v>78.400000000000006</v>
      </c>
      <c r="AI44" s="44" t="s">
        <v>107</v>
      </c>
      <c r="AJ44" s="44" t="s">
        <v>108</v>
      </c>
      <c r="AK44" s="45">
        <f t="shared" si="2"/>
        <v>1332</v>
      </c>
      <c r="AL44" s="44" t="s">
        <v>109</v>
      </c>
      <c r="AM44" s="44">
        <v>2</v>
      </c>
      <c r="AN44" s="41" t="s">
        <v>110</v>
      </c>
    </row>
    <row r="45" spans="1:40" x14ac:dyDescent="0.3">
      <c r="A45" s="42" t="s">
        <v>469</v>
      </c>
      <c r="B45" s="50" t="s">
        <v>394</v>
      </c>
      <c r="C45" s="48">
        <v>2</v>
      </c>
      <c r="D45" s="48" t="s">
        <v>96</v>
      </c>
      <c r="E45" s="50" t="s">
        <v>425</v>
      </c>
      <c r="F45" s="50" t="s">
        <v>114</v>
      </c>
      <c r="G45" s="50" t="s">
        <v>119</v>
      </c>
      <c r="H45" s="102" t="s">
        <v>424</v>
      </c>
      <c r="I45" s="50" t="s">
        <v>271</v>
      </c>
      <c r="J45" s="47" t="s">
        <v>97</v>
      </c>
      <c r="K45" s="47" t="s">
        <v>98</v>
      </c>
      <c r="L45" s="47" t="s">
        <v>99</v>
      </c>
      <c r="M45" s="47">
        <v>4</v>
      </c>
      <c r="N45" s="47" t="s">
        <v>100</v>
      </c>
      <c r="O45" s="47">
        <v>1332</v>
      </c>
      <c r="P45" s="47" t="s">
        <v>101</v>
      </c>
      <c r="Q45" s="49" t="s">
        <v>102</v>
      </c>
      <c r="R45" s="47" t="s">
        <v>103</v>
      </c>
      <c r="S45" s="47" t="s">
        <v>104</v>
      </c>
      <c r="T45" s="49" t="s">
        <v>105</v>
      </c>
      <c r="U45" s="51">
        <v>56</v>
      </c>
      <c r="V45" s="51">
        <v>15</v>
      </c>
      <c r="W45" s="49" t="s">
        <v>106</v>
      </c>
      <c r="X45" s="51">
        <v>90</v>
      </c>
      <c r="Y45" s="51">
        <v>1</v>
      </c>
      <c r="Z45" s="49" t="s">
        <v>106</v>
      </c>
      <c r="AA45" s="51" t="s">
        <v>113</v>
      </c>
      <c r="AB45" s="51" t="s">
        <v>113</v>
      </c>
      <c r="AC45" s="49" t="s">
        <v>113</v>
      </c>
      <c r="AD45" s="51" t="s">
        <v>113</v>
      </c>
      <c r="AE45" s="51" t="s">
        <v>113</v>
      </c>
      <c r="AF45" s="49" t="s">
        <v>113</v>
      </c>
      <c r="AG45" s="49" t="s">
        <v>98</v>
      </c>
      <c r="AH45" s="46">
        <v>75.2</v>
      </c>
      <c r="AI45" s="44" t="s">
        <v>107</v>
      </c>
      <c r="AJ45" s="44" t="s">
        <v>108</v>
      </c>
      <c r="AK45" s="45">
        <f t="shared" si="2"/>
        <v>1332</v>
      </c>
      <c r="AL45" s="44" t="s">
        <v>109</v>
      </c>
      <c r="AM45" s="44">
        <v>2</v>
      </c>
      <c r="AN45" s="41" t="s">
        <v>110</v>
      </c>
    </row>
    <row r="46" spans="1:40" x14ac:dyDescent="0.3">
      <c r="A46" s="42" t="s">
        <v>427</v>
      </c>
      <c r="B46" s="50" t="s">
        <v>395</v>
      </c>
      <c r="C46" s="48">
        <v>2</v>
      </c>
      <c r="D46" s="48" t="s">
        <v>96</v>
      </c>
      <c r="E46" s="50" t="s">
        <v>414</v>
      </c>
      <c r="F46" s="50"/>
      <c r="G46" s="50"/>
      <c r="H46" s="102" t="s">
        <v>429</v>
      </c>
      <c r="I46" s="50" t="s">
        <v>270</v>
      </c>
      <c r="J46" s="47" t="s">
        <v>97</v>
      </c>
      <c r="K46" s="47" t="s">
        <v>98</v>
      </c>
      <c r="L46" s="47" t="s">
        <v>99</v>
      </c>
      <c r="M46" s="47">
        <v>4</v>
      </c>
      <c r="N46" s="47" t="s">
        <v>100</v>
      </c>
      <c r="O46" s="47">
        <v>1332</v>
      </c>
      <c r="P46" s="47" t="s">
        <v>101</v>
      </c>
      <c r="Q46" s="49" t="s">
        <v>102</v>
      </c>
      <c r="R46" s="47" t="s">
        <v>103</v>
      </c>
      <c r="S46" s="47" t="s">
        <v>104</v>
      </c>
      <c r="T46" s="49" t="s">
        <v>105</v>
      </c>
      <c r="U46" s="51">
        <v>15</v>
      </c>
      <c r="V46" s="51">
        <v>9</v>
      </c>
      <c r="W46" s="49" t="s">
        <v>106</v>
      </c>
      <c r="X46" s="51">
        <v>22</v>
      </c>
      <c r="Y46" s="51">
        <v>4</v>
      </c>
      <c r="Z46" s="49" t="s">
        <v>106</v>
      </c>
      <c r="AA46" s="51" t="s">
        <v>113</v>
      </c>
      <c r="AB46" s="51" t="s">
        <v>113</v>
      </c>
      <c r="AC46" s="49" t="s">
        <v>113</v>
      </c>
      <c r="AD46" s="51" t="s">
        <v>113</v>
      </c>
      <c r="AE46" s="51" t="s">
        <v>113</v>
      </c>
      <c r="AF46" s="49" t="s">
        <v>113</v>
      </c>
      <c r="AG46" s="49" t="s">
        <v>98</v>
      </c>
      <c r="AH46" s="46">
        <v>80.099999999999994</v>
      </c>
      <c r="AI46" s="44" t="s">
        <v>428</v>
      </c>
      <c r="AJ46" s="44" t="s">
        <v>108</v>
      </c>
      <c r="AK46" s="45">
        <f t="shared" ref="AK46:AK47" si="3">O46</f>
        <v>1332</v>
      </c>
      <c r="AL46" s="44" t="s">
        <v>109</v>
      </c>
      <c r="AM46" s="44">
        <v>3</v>
      </c>
      <c r="AN46" s="41" t="s">
        <v>110</v>
      </c>
    </row>
    <row r="47" spans="1:40" x14ac:dyDescent="0.3">
      <c r="A47" s="42" t="s">
        <v>427</v>
      </c>
      <c r="B47" s="50" t="s">
        <v>395</v>
      </c>
      <c r="C47" s="48">
        <v>2</v>
      </c>
      <c r="D47" s="48" t="s">
        <v>96</v>
      </c>
      <c r="E47" s="50" t="s">
        <v>414</v>
      </c>
      <c r="F47" s="50"/>
      <c r="G47" s="50"/>
      <c r="H47" s="102" t="s">
        <v>430</v>
      </c>
      <c r="I47" s="50" t="s">
        <v>270</v>
      </c>
      <c r="J47" s="47" t="s">
        <v>97</v>
      </c>
      <c r="K47" s="47" t="s">
        <v>98</v>
      </c>
      <c r="L47" s="47" t="s">
        <v>99</v>
      </c>
      <c r="M47" s="47">
        <v>4</v>
      </c>
      <c r="N47" s="47" t="s">
        <v>100</v>
      </c>
      <c r="O47" s="47">
        <v>1332</v>
      </c>
      <c r="P47" s="47" t="s">
        <v>101</v>
      </c>
      <c r="Q47" s="49" t="s">
        <v>102</v>
      </c>
      <c r="R47" s="47" t="s">
        <v>103</v>
      </c>
      <c r="S47" s="47" t="s">
        <v>104</v>
      </c>
      <c r="T47" s="49" t="s">
        <v>105</v>
      </c>
      <c r="U47" s="51">
        <v>15</v>
      </c>
      <c r="V47" s="51">
        <v>9</v>
      </c>
      <c r="W47" s="49" t="s">
        <v>106</v>
      </c>
      <c r="X47" s="51">
        <v>22</v>
      </c>
      <c r="Y47" s="51">
        <v>4</v>
      </c>
      <c r="Z47" s="49" t="s">
        <v>106</v>
      </c>
      <c r="AA47" s="51" t="s">
        <v>113</v>
      </c>
      <c r="AB47" s="51" t="s">
        <v>113</v>
      </c>
      <c r="AC47" s="49" t="s">
        <v>113</v>
      </c>
      <c r="AD47" s="51" t="s">
        <v>113</v>
      </c>
      <c r="AE47" s="51" t="s">
        <v>113</v>
      </c>
      <c r="AF47" s="49" t="s">
        <v>113</v>
      </c>
      <c r="AG47" s="49" t="s">
        <v>98</v>
      </c>
      <c r="AH47" s="46">
        <v>80.099999999999994</v>
      </c>
      <c r="AI47" s="44" t="s">
        <v>428</v>
      </c>
      <c r="AJ47" s="44" t="s">
        <v>108</v>
      </c>
      <c r="AK47" s="45">
        <f t="shared" si="3"/>
        <v>1332</v>
      </c>
      <c r="AL47" s="44" t="s">
        <v>109</v>
      </c>
      <c r="AM47" s="44">
        <v>3</v>
      </c>
      <c r="AN47" s="41" t="s">
        <v>110</v>
      </c>
    </row>
    <row r="48" spans="1:40" s="43" customFormat="1" x14ac:dyDescent="0.3">
      <c r="A48" s="42" t="s">
        <v>431</v>
      </c>
      <c r="B48" s="50" t="s">
        <v>396</v>
      </c>
      <c r="C48" s="48">
        <v>2</v>
      </c>
      <c r="D48" s="48" t="s">
        <v>96</v>
      </c>
      <c r="E48" s="50" t="s">
        <v>441</v>
      </c>
      <c r="F48" s="50" t="s">
        <v>201</v>
      </c>
      <c r="G48" s="50" t="s">
        <v>360</v>
      </c>
      <c r="H48" s="50" t="s">
        <v>433</v>
      </c>
      <c r="I48" s="50" t="s">
        <v>298</v>
      </c>
      <c r="J48" s="47" t="s">
        <v>97</v>
      </c>
      <c r="K48" s="47" t="s">
        <v>98</v>
      </c>
      <c r="L48" s="47" t="s">
        <v>99</v>
      </c>
      <c r="M48" s="47">
        <v>4</v>
      </c>
      <c r="N48" s="47" t="s">
        <v>100</v>
      </c>
      <c r="O48" s="47">
        <v>1332</v>
      </c>
      <c r="P48" s="47" t="s">
        <v>101</v>
      </c>
      <c r="Q48" s="49" t="s">
        <v>102</v>
      </c>
      <c r="R48" s="47" t="s">
        <v>103</v>
      </c>
      <c r="S48" s="47" t="s">
        <v>104</v>
      </c>
      <c r="T48" s="49" t="s">
        <v>105</v>
      </c>
      <c r="U48" s="51">
        <v>38</v>
      </c>
      <c r="V48" s="51">
        <v>7</v>
      </c>
      <c r="W48" s="49" t="s">
        <v>106</v>
      </c>
      <c r="X48" s="51">
        <v>55</v>
      </c>
      <c r="Y48" s="51">
        <v>1</v>
      </c>
      <c r="Z48" s="49" t="s">
        <v>106</v>
      </c>
      <c r="AA48" s="51" t="s">
        <v>113</v>
      </c>
      <c r="AB48" s="51" t="s">
        <v>113</v>
      </c>
      <c r="AC48" s="49" t="s">
        <v>113</v>
      </c>
      <c r="AD48" s="51" t="s">
        <v>113</v>
      </c>
      <c r="AE48" s="51" t="s">
        <v>113</v>
      </c>
      <c r="AF48" s="49" t="s">
        <v>113</v>
      </c>
      <c r="AG48" s="49" t="s">
        <v>98</v>
      </c>
      <c r="AH48" s="46">
        <v>74.2</v>
      </c>
      <c r="AI48" s="44" t="s">
        <v>428</v>
      </c>
      <c r="AJ48" s="44" t="s">
        <v>108</v>
      </c>
      <c r="AK48" s="45">
        <f t="shared" ref="AK48:AK62" si="4">O48</f>
        <v>1332</v>
      </c>
      <c r="AL48" s="44" t="s">
        <v>109</v>
      </c>
      <c r="AM48" s="44">
        <v>4</v>
      </c>
      <c r="AN48" s="41" t="s">
        <v>110</v>
      </c>
    </row>
    <row r="49" spans="1:40" s="43" customFormat="1" x14ac:dyDescent="0.3">
      <c r="A49" s="42" t="s">
        <v>431</v>
      </c>
      <c r="B49" s="50" t="s">
        <v>396</v>
      </c>
      <c r="C49" s="48">
        <v>2</v>
      </c>
      <c r="D49" s="48" t="s">
        <v>96</v>
      </c>
      <c r="E49" s="50" t="s">
        <v>441</v>
      </c>
      <c r="F49" s="50" t="s">
        <v>201</v>
      </c>
      <c r="G49" s="50" t="s">
        <v>360</v>
      </c>
      <c r="H49" s="50" t="s">
        <v>434</v>
      </c>
      <c r="I49" s="50" t="s">
        <v>298</v>
      </c>
      <c r="J49" s="47" t="s">
        <v>97</v>
      </c>
      <c r="K49" s="47" t="s">
        <v>98</v>
      </c>
      <c r="L49" s="47" t="s">
        <v>99</v>
      </c>
      <c r="M49" s="47">
        <v>4</v>
      </c>
      <c r="N49" s="47" t="s">
        <v>100</v>
      </c>
      <c r="O49" s="47">
        <v>1332</v>
      </c>
      <c r="P49" s="47" t="s">
        <v>101</v>
      </c>
      <c r="Q49" s="49" t="s">
        <v>102</v>
      </c>
      <c r="R49" s="47" t="s">
        <v>103</v>
      </c>
      <c r="S49" s="47" t="s">
        <v>104</v>
      </c>
      <c r="T49" s="49" t="s">
        <v>105</v>
      </c>
      <c r="U49" s="51">
        <v>38</v>
      </c>
      <c r="V49" s="51">
        <v>7</v>
      </c>
      <c r="W49" s="49" t="s">
        <v>106</v>
      </c>
      <c r="X49" s="51">
        <v>55</v>
      </c>
      <c r="Y49" s="51">
        <v>1</v>
      </c>
      <c r="Z49" s="49" t="s">
        <v>106</v>
      </c>
      <c r="AA49" s="51" t="s">
        <v>113</v>
      </c>
      <c r="AB49" s="51" t="s">
        <v>113</v>
      </c>
      <c r="AC49" s="49" t="s">
        <v>113</v>
      </c>
      <c r="AD49" s="51" t="s">
        <v>113</v>
      </c>
      <c r="AE49" s="51" t="s">
        <v>113</v>
      </c>
      <c r="AF49" s="49" t="s">
        <v>113</v>
      </c>
      <c r="AG49" s="49" t="s">
        <v>98</v>
      </c>
      <c r="AH49" s="46">
        <v>74.7</v>
      </c>
      <c r="AI49" s="44" t="s">
        <v>428</v>
      </c>
      <c r="AJ49" s="44" t="s">
        <v>108</v>
      </c>
      <c r="AK49" s="45">
        <f t="shared" si="4"/>
        <v>1332</v>
      </c>
      <c r="AL49" s="44" t="s">
        <v>109</v>
      </c>
      <c r="AM49" s="44">
        <v>4</v>
      </c>
      <c r="AN49" s="41" t="s">
        <v>110</v>
      </c>
    </row>
    <row r="50" spans="1:40" s="43" customFormat="1" x14ac:dyDescent="0.3">
      <c r="A50" s="42" t="s">
        <v>431</v>
      </c>
      <c r="B50" s="50" t="s">
        <v>396</v>
      </c>
      <c r="C50" s="48">
        <v>2</v>
      </c>
      <c r="D50" s="48" t="s">
        <v>96</v>
      </c>
      <c r="E50" s="50" t="s">
        <v>441</v>
      </c>
      <c r="F50" s="50" t="s">
        <v>201</v>
      </c>
      <c r="G50" s="50" t="s">
        <v>360</v>
      </c>
      <c r="H50" s="50" t="s">
        <v>435</v>
      </c>
      <c r="I50" s="50" t="s">
        <v>298</v>
      </c>
      <c r="J50" s="47" t="s">
        <v>97</v>
      </c>
      <c r="K50" s="47" t="s">
        <v>98</v>
      </c>
      <c r="L50" s="47" t="s">
        <v>99</v>
      </c>
      <c r="M50" s="47">
        <v>4</v>
      </c>
      <c r="N50" s="47" t="s">
        <v>100</v>
      </c>
      <c r="O50" s="47">
        <v>1332</v>
      </c>
      <c r="P50" s="47" t="s">
        <v>101</v>
      </c>
      <c r="Q50" s="49" t="s">
        <v>102</v>
      </c>
      <c r="R50" s="47" t="s">
        <v>103</v>
      </c>
      <c r="S50" s="47" t="s">
        <v>104</v>
      </c>
      <c r="T50" s="49" t="s">
        <v>105</v>
      </c>
      <c r="U50" s="51">
        <v>38</v>
      </c>
      <c r="V50" s="51">
        <v>7</v>
      </c>
      <c r="W50" s="49" t="s">
        <v>106</v>
      </c>
      <c r="X50" s="51">
        <v>55</v>
      </c>
      <c r="Y50" s="51">
        <v>1</v>
      </c>
      <c r="Z50" s="49" t="s">
        <v>106</v>
      </c>
      <c r="AA50" s="51" t="s">
        <v>113</v>
      </c>
      <c r="AB50" s="51" t="s">
        <v>113</v>
      </c>
      <c r="AC50" s="49" t="s">
        <v>113</v>
      </c>
      <c r="AD50" s="51" t="s">
        <v>113</v>
      </c>
      <c r="AE50" s="51" t="s">
        <v>113</v>
      </c>
      <c r="AF50" s="49" t="s">
        <v>113</v>
      </c>
      <c r="AG50" s="49" t="s">
        <v>98</v>
      </c>
      <c r="AH50" s="46">
        <v>74.2</v>
      </c>
      <c r="AI50" s="44" t="s">
        <v>428</v>
      </c>
      <c r="AJ50" s="44" t="s">
        <v>108</v>
      </c>
      <c r="AK50" s="45">
        <f t="shared" si="4"/>
        <v>1332</v>
      </c>
      <c r="AL50" s="44" t="s">
        <v>109</v>
      </c>
      <c r="AM50" s="44">
        <v>4</v>
      </c>
      <c r="AN50" s="41" t="s">
        <v>110</v>
      </c>
    </row>
    <row r="51" spans="1:40" s="43" customFormat="1" x14ac:dyDescent="0.3">
      <c r="A51" s="42" t="s">
        <v>431</v>
      </c>
      <c r="B51" s="50" t="s">
        <v>396</v>
      </c>
      <c r="C51" s="48">
        <v>2</v>
      </c>
      <c r="D51" s="48" t="s">
        <v>96</v>
      </c>
      <c r="E51" s="50" t="s">
        <v>441</v>
      </c>
      <c r="F51" s="50" t="s">
        <v>201</v>
      </c>
      <c r="G51" s="50" t="s">
        <v>360</v>
      </c>
      <c r="H51" s="50" t="s">
        <v>436</v>
      </c>
      <c r="I51" s="50" t="s">
        <v>298</v>
      </c>
      <c r="J51" s="47" t="s">
        <v>97</v>
      </c>
      <c r="K51" s="47" t="s">
        <v>98</v>
      </c>
      <c r="L51" s="47" t="s">
        <v>99</v>
      </c>
      <c r="M51" s="47">
        <v>4</v>
      </c>
      <c r="N51" s="47" t="s">
        <v>100</v>
      </c>
      <c r="O51" s="47">
        <v>1332</v>
      </c>
      <c r="P51" s="47" t="s">
        <v>101</v>
      </c>
      <c r="Q51" s="49" t="s">
        <v>102</v>
      </c>
      <c r="R51" s="47" t="s">
        <v>103</v>
      </c>
      <c r="S51" s="47" t="s">
        <v>104</v>
      </c>
      <c r="T51" s="49" t="s">
        <v>105</v>
      </c>
      <c r="U51" s="51">
        <v>38</v>
      </c>
      <c r="V51" s="51">
        <v>7</v>
      </c>
      <c r="W51" s="49" t="s">
        <v>106</v>
      </c>
      <c r="X51" s="51">
        <v>55</v>
      </c>
      <c r="Y51" s="51">
        <v>1</v>
      </c>
      <c r="Z51" s="49" t="s">
        <v>106</v>
      </c>
      <c r="AA51" s="51" t="s">
        <v>113</v>
      </c>
      <c r="AB51" s="51" t="s">
        <v>113</v>
      </c>
      <c r="AC51" s="49" t="s">
        <v>113</v>
      </c>
      <c r="AD51" s="51" t="s">
        <v>113</v>
      </c>
      <c r="AE51" s="51" t="s">
        <v>113</v>
      </c>
      <c r="AF51" s="49" t="s">
        <v>113</v>
      </c>
      <c r="AG51" s="49" t="s">
        <v>98</v>
      </c>
      <c r="AH51" s="46">
        <v>74.7</v>
      </c>
      <c r="AI51" s="44" t="s">
        <v>428</v>
      </c>
      <c r="AJ51" s="44" t="s">
        <v>108</v>
      </c>
      <c r="AK51" s="45">
        <f t="shared" si="4"/>
        <v>1332</v>
      </c>
      <c r="AL51" s="44" t="s">
        <v>109</v>
      </c>
      <c r="AM51" s="44">
        <v>4</v>
      </c>
      <c r="AN51" s="41" t="s">
        <v>110</v>
      </c>
    </row>
    <row r="52" spans="1:40" s="43" customFormat="1" x14ac:dyDescent="0.3">
      <c r="A52" s="42" t="s">
        <v>470</v>
      </c>
      <c r="B52" s="50" t="s">
        <v>396</v>
      </c>
      <c r="C52" s="48">
        <v>2</v>
      </c>
      <c r="D52" s="48" t="s">
        <v>96</v>
      </c>
      <c r="E52" s="50" t="s">
        <v>441</v>
      </c>
      <c r="F52" s="50" t="s">
        <v>201</v>
      </c>
      <c r="G52" s="50" t="s">
        <v>360</v>
      </c>
      <c r="H52" s="50" t="s">
        <v>437</v>
      </c>
      <c r="I52" s="50" t="s">
        <v>298</v>
      </c>
      <c r="J52" s="47" t="s">
        <v>97</v>
      </c>
      <c r="K52" s="47" t="s">
        <v>98</v>
      </c>
      <c r="L52" s="47" t="s">
        <v>99</v>
      </c>
      <c r="M52" s="47">
        <v>4</v>
      </c>
      <c r="N52" s="47" t="s">
        <v>100</v>
      </c>
      <c r="O52" s="47">
        <v>1332</v>
      </c>
      <c r="P52" s="47" t="s">
        <v>101</v>
      </c>
      <c r="Q52" s="49" t="s">
        <v>102</v>
      </c>
      <c r="R52" s="47" t="s">
        <v>103</v>
      </c>
      <c r="S52" s="47" t="s">
        <v>104</v>
      </c>
      <c r="T52" s="49" t="s">
        <v>105</v>
      </c>
      <c r="U52" s="51">
        <v>38</v>
      </c>
      <c r="V52" s="51">
        <v>7</v>
      </c>
      <c r="W52" s="49" t="s">
        <v>106</v>
      </c>
      <c r="X52" s="51">
        <v>55</v>
      </c>
      <c r="Y52" s="51">
        <v>1</v>
      </c>
      <c r="Z52" s="49" t="s">
        <v>106</v>
      </c>
      <c r="AA52" s="51" t="s">
        <v>113</v>
      </c>
      <c r="AB52" s="51" t="s">
        <v>113</v>
      </c>
      <c r="AC52" s="49" t="s">
        <v>113</v>
      </c>
      <c r="AD52" s="51" t="s">
        <v>113</v>
      </c>
      <c r="AE52" s="51" t="s">
        <v>113</v>
      </c>
      <c r="AF52" s="49" t="s">
        <v>113</v>
      </c>
      <c r="AG52" s="49" t="s">
        <v>98</v>
      </c>
      <c r="AH52" s="46">
        <v>85.3</v>
      </c>
      <c r="AI52" s="44" t="s">
        <v>428</v>
      </c>
      <c r="AJ52" s="44" t="s">
        <v>108</v>
      </c>
      <c r="AK52" s="45">
        <f t="shared" si="4"/>
        <v>1332</v>
      </c>
      <c r="AL52" s="44" t="s">
        <v>109</v>
      </c>
      <c r="AM52" s="44">
        <v>4</v>
      </c>
      <c r="AN52" s="41" t="s">
        <v>110</v>
      </c>
    </row>
    <row r="53" spans="1:40" x14ac:dyDescent="0.3">
      <c r="A53" s="42" t="s">
        <v>470</v>
      </c>
      <c r="B53" s="50" t="s">
        <v>396</v>
      </c>
      <c r="C53" s="48">
        <v>2</v>
      </c>
      <c r="D53" s="48" t="s">
        <v>96</v>
      </c>
      <c r="E53" s="50" t="s">
        <v>441</v>
      </c>
      <c r="F53" s="50" t="s">
        <v>201</v>
      </c>
      <c r="G53" s="50" t="s">
        <v>360</v>
      </c>
      <c r="H53" s="102" t="s">
        <v>438</v>
      </c>
      <c r="I53" s="50" t="s">
        <v>298</v>
      </c>
      <c r="J53" s="47" t="s">
        <v>97</v>
      </c>
      <c r="K53" s="47" t="s">
        <v>98</v>
      </c>
      <c r="L53" s="47" t="s">
        <v>99</v>
      </c>
      <c r="M53" s="47">
        <v>4</v>
      </c>
      <c r="N53" s="47" t="s">
        <v>100</v>
      </c>
      <c r="O53" s="47">
        <v>1332</v>
      </c>
      <c r="P53" s="47" t="s">
        <v>101</v>
      </c>
      <c r="Q53" s="49" t="s">
        <v>102</v>
      </c>
      <c r="R53" s="47" t="s">
        <v>103</v>
      </c>
      <c r="S53" s="47" t="s">
        <v>104</v>
      </c>
      <c r="T53" s="49" t="s">
        <v>105</v>
      </c>
      <c r="U53" s="51">
        <v>38</v>
      </c>
      <c r="V53" s="51">
        <v>7</v>
      </c>
      <c r="W53" s="49" t="s">
        <v>106</v>
      </c>
      <c r="X53" s="51">
        <v>55</v>
      </c>
      <c r="Y53" s="51">
        <v>1</v>
      </c>
      <c r="Z53" s="49" t="s">
        <v>106</v>
      </c>
      <c r="AA53" s="51" t="s">
        <v>113</v>
      </c>
      <c r="AB53" s="51" t="s">
        <v>113</v>
      </c>
      <c r="AC53" s="49" t="s">
        <v>113</v>
      </c>
      <c r="AD53" s="51" t="s">
        <v>113</v>
      </c>
      <c r="AE53" s="51" t="s">
        <v>113</v>
      </c>
      <c r="AF53" s="49" t="s">
        <v>113</v>
      </c>
      <c r="AG53" s="49" t="s">
        <v>98</v>
      </c>
      <c r="AH53" s="46">
        <v>85.3</v>
      </c>
      <c r="AI53" s="44" t="s">
        <v>428</v>
      </c>
      <c r="AJ53" s="44" t="s">
        <v>108</v>
      </c>
      <c r="AK53" s="45">
        <f t="shared" si="4"/>
        <v>1332</v>
      </c>
      <c r="AL53" s="44" t="s">
        <v>109</v>
      </c>
      <c r="AM53" s="44">
        <v>4</v>
      </c>
      <c r="AN53" s="41" t="s">
        <v>110</v>
      </c>
    </row>
    <row r="54" spans="1:40" x14ac:dyDescent="0.3">
      <c r="A54" s="42" t="s">
        <v>470</v>
      </c>
      <c r="B54" s="50" t="s">
        <v>396</v>
      </c>
      <c r="C54" s="48">
        <v>2</v>
      </c>
      <c r="D54" s="48" t="s">
        <v>96</v>
      </c>
      <c r="E54" s="50" t="s">
        <v>441</v>
      </c>
      <c r="F54" s="50" t="s">
        <v>201</v>
      </c>
      <c r="G54" s="50" t="s">
        <v>360</v>
      </c>
      <c r="H54" s="102" t="s">
        <v>439</v>
      </c>
      <c r="I54" s="50" t="s">
        <v>298</v>
      </c>
      <c r="J54" s="47" t="s">
        <v>97</v>
      </c>
      <c r="K54" s="47" t="s">
        <v>98</v>
      </c>
      <c r="L54" s="47" t="s">
        <v>99</v>
      </c>
      <c r="M54" s="47">
        <v>4</v>
      </c>
      <c r="N54" s="47" t="s">
        <v>100</v>
      </c>
      <c r="O54" s="47">
        <v>1332</v>
      </c>
      <c r="P54" s="47" t="s">
        <v>101</v>
      </c>
      <c r="Q54" s="49" t="s">
        <v>102</v>
      </c>
      <c r="R54" s="47" t="s">
        <v>103</v>
      </c>
      <c r="S54" s="47" t="s">
        <v>104</v>
      </c>
      <c r="T54" s="49" t="s">
        <v>105</v>
      </c>
      <c r="U54" s="51">
        <v>38</v>
      </c>
      <c r="V54" s="51">
        <v>7</v>
      </c>
      <c r="W54" s="49" t="s">
        <v>106</v>
      </c>
      <c r="X54" s="51">
        <v>55</v>
      </c>
      <c r="Y54" s="51">
        <v>1</v>
      </c>
      <c r="Z54" s="49" t="s">
        <v>106</v>
      </c>
      <c r="AA54" s="51" t="s">
        <v>113</v>
      </c>
      <c r="AB54" s="51" t="s">
        <v>113</v>
      </c>
      <c r="AC54" s="49" t="s">
        <v>113</v>
      </c>
      <c r="AD54" s="51" t="s">
        <v>113</v>
      </c>
      <c r="AE54" s="51" t="s">
        <v>113</v>
      </c>
      <c r="AF54" s="49" t="s">
        <v>113</v>
      </c>
      <c r="AG54" s="49" t="s">
        <v>98</v>
      </c>
      <c r="AH54" s="46">
        <v>85.5</v>
      </c>
      <c r="AI54" s="44" t="s">
        <v>428</v>
      </c>
      <c r="AJ54" s="44" t="s">
        <v>108</v>
      </c>
      <c r="AK54" s="45">
        <f t="shared" si="4"/>
        <v>1332</v>
      </c>
      <c r="AL54" s="44" t="s">
        <v>109</v>
      </c>
      <c r="AM54" s="44">
        <v>4</v>
      </c>
      <c r="AN54" s="41" t="s">
        <v>110</v>
      </c>
    </row>
    <row r="55" spans="1:40" x14ac:dyDescent="0.3">
      <c r="A55" s="42" t="s">
        <v>470</v>
      </c>
      <c r="B55" s="50" t="s">
        <v>396</v>
      </c>
      <c r="C55" s="48">
        <v>2</v>
      </c>
      <c r="D55" s="48" t="s">
        <v>96</v>
      </c>
      <c r="E55" s="50" t="s">
        <v>441</v>
      </c>
      <c r="F55" s="50" t="s">
        <v>201</v>
      </c>
      <c r="G55" s="50" t="s">
        <v>360</v>
      </c>
      <c r="H55" s="102" t="s">
        <v>440</v>
      </c>
      <c r="I55" s="50" t="s">
        <v>298</v>
      </c>
      <c r="J55" s="47" t="s">
        <v>97</v>
      </c>
      <c r="K55" s="47" t="s">
        <v>98</v>
      </c>
      <c r="L55" s="47" t="s">
        <v>99</v>
      </c>
      <c r="M55" s="47">
        <v>4</v>
      </c>
      <c r="N55" s="47" t="s">
        <v>100</v>
      </c>
      <c r="O55" s="47">
        <v>1332</v>
      </c>
      <c r="P55" s="47" t="s">
        <v>101</v>
      </c>
      <c r="Q55" s="49" t="s">
        <v>102</v>
      </c>
      <c r="R55" s="47" t="s">
        <v>103</v>
      </c>
      <c r="S55" s="47" t="s">
        <v>104</v>
      </c>
      <c r="T55" s="49" t="s">
        <v>105</v>
      </c>
      <c r="U55" s="51">
        <v>38</v>
      </c>
      <c r="V55" s="51">
        <v>7</v>
      </c>
      <c r="W55" s="49" t="s">
        <v>106</v>
      </c>
      <c r="X55" s="51">
        <v>55</v>
      </c>
      <c r="Y55" s="51">
        <v>1</v>
      </c>
      <c r="Z55" s="49" t="s">
        <v>106</v>
      </c>
      <c r="AA55" s="51" t="s">
        <v>113</v>
      </c>
      <c r="AB55" s="51" t="s">
        <v>113</v>
      </c>
      <c r="AC55" s="49" t="s">
        <v>113</v>
      </c>
      <c r="AD55" s="51" t="s">
        <v>113</v>
      </c>
      <c r="AE55" s="51" t="s">
        <v>113</v>
      </c>
      <c r="AF55" s="49" t="s">
        <v>113</v>
      </c>
      <c r="AG55" s="49" t="s">
        <v>98</v>
      </c>
      <c r="AH55" s="46">
        <v>85.5</v>
      </c>
      <c r="AI55" s="44" t="s">
        <v>428</v>
      </c>
      <c r="AJ55" s="44" t="s">
        <v>108</v>
      </c>
      <c r="AK55" s="45">
        <f t="shared" si="4"/>
        <v>1332</v>
      </c>
      <c r="AL55" s="44" t="s">
        <v>109</v>
      </c>
      <c r="AM55" s="44">
        <v>4</v>
      </c>
      <c r="AN55" s="41" t="s">
        <v>110</v>
      </c>
    </row>
    <row r="56" spans="1:40" s="43" customFormat="1" x14ac:dyDescent="0.3">
      <c r="A56" s="42" t="s">
        <v>432</v>
      </c>
      <c r="B56" s="50" t="s">
        <v>396</v>
      </c>
      <c r="C56" s="48">
        <v>2</v>
      </c>
      <c r="D56" s="48" t="s">
        <v>96</v>
      </c>
      <c r="E56" s="50" t="s">
        <v>441</v>
      </c>
      <c r="F56" s="50" t="s">
        <v>201</v>
      </c>
      <c r="G56" s="50" t="s">
        <v>361</v>
      </c>
      <c r="H56" s="50" t="s">
        <v>434</v>
      </c>
      <c r="I56" s="50" t="s">
        <v>298</v>
      </c>
      <c r="J56" s="47" t="s">
        <v>97</v>
      </c>
      <c r="K56" s="47" t="s">
        <v>98</v>
      </c>
      <c r="L56" s="47" t="s">
        <v>99</v>
      </c>
      <c r="M56" s="47">
        <v>4</v>
      </c>
      <c r="N56" s="47" t="s">
        <v>100</v>
      </c>
      <c r="O56" s="47">
        <v>1332</v>
      </c>
      <c r="P56" s="47" t="s">
        <v>101</v>
      </c>
      <c r="Q56" s="49" t="s">
        <v>102</v>
      </c>
      <c r="R56" s="47" t="s">
        <v>103</v>
      </c>
      <c r="S56" s="47" t="s">
        <v>104</v>
      </c>
      <c r="T56" s="49" t="s">
        <v>105</v>
      </c>
      <c r="U56" s="51">
        <v>38</v>
      </c>
      <c r="V56" s="51">
        <v>7</v>
      </c>
      <c r="W56" s="49" t="s">
        <v>106</v>
      </c>
      <c r="X56" s="51">
        <v>55</v>
      </c>
      <c r="Y56" s="51">
        <v>1</v>
      </c>
      <c r="Z56" s="49" t="s">
        <v>106</v>
      </c>
      <c r="AA56" s="51" t="s">
        <v>113</v>
      </c>
      <c r="AB56" s="51" t="s">
        <v>113</v>
      </c>
      <c r="AC56" s="49" t="s">
        <v>113</v>
      </c>
      <c r="AD56" s="51" t="s">
        <v>113</v>
      </c>
      <c r="AE56" s="51" t="s">
        <v>113</v>
      </c>
      <c r="AF56" s="49" t="s">
        <v>113</v>
      </c>
      <c r="AG56" s="49" t="s">
        <v>98</v>
      </c>
      <c r="AH56" s="46">
        <v>72.599999999999994</v>
      </c>
      <c r="AI56" s="44" t="s">
        <v>428</v>
      </c>
      <c r="AJ56" s="44" t="s">
        <v>108</v>
      </c>
      <c r="AK56" s="45">
        <f t="shared" si="4"/>
        <v>1332</v>
      </c>
      <c r="AL56" s="44" t="s">
        <v>109</v>
      </c>
      <c r="AM56" s="44">
        <v>4</v>
      </c>
      <c r="AN56" s="41" t="s">
        <v>110</v>
      </c>
    </row>
    <row r="57" spans="1:40" s="43" customFormat="1" x14ac:dyDescent="0.3">
      <c r="A57" s="42" t="s">
        <v>432</v>
      </c>
      <c r="B57" s="50" t="s">
        <v>396</v>
      </c>
      <c r="C57" s="48">
        <v>2</v>
      </c>
      <c r="D57" s="48" t="s">
        <v>96</v>
      </c>
      <c r="E57" s="50" t="s">
        <v>441</v>
      </c>
      <c r="F57" s="50" t="s">
        <v>201</v>
      </c>
      <c r="G57" s="50" t="s">
        <v>361</v>
      </c>
      <c r="H57" s="50" t="s">
        <v>435</v>
      </c>
      <c r="I57" s="50" t="s">
        <v>298</v>
      </c>
      <c r="J57" s="47" t="s">
        <v>97</v>
      </c>
      <c r="K57" s="47" t="s">
        <v>98</v>
      </c>
      <c r="L57" s="47" t="s">
        <v>99</v>
      </c>
      <c r="M57" s="47">
        <v>4</v>
      </c>
      <c r="N57" s="47" t="s">
        <v>100</v>
      </c>
      <c r="O57" s="47">
        <v>1332</v>
      </c>
      <c r="P57" s="47" t="s">
        <v>101</v>
      </c>
      <c r="Q57" s="49" t="s">
        <v>102</v>
      </c>
      <c r="R57" s="47" t="s">
        <v>103</v>
      </c>
      <c r="S57" s="47" t="s">
        <v>104</v>
      </c>
      <c r="T57" s="49" t="s">
        <v>105</v>
      </c>
      <c r="U57" s="51">
        <v>38</v>
      </c>
      <c r="V57" s="51">
        <v>7</v>
      </c>
      <c r="W57" s="49" t="s">
        <v>106</v>
      </c>
      <c r="X57" s="51">
        <v>55</v>
      </c>
      <c r="Y57" s="51">
        <v>1</v>
      </c>
      <c r="Z57" s="49" t="s">
        <v>106</v>
      </c>
      <c r="AA57" s="51" t="s">
        <v>113</v>
      </c>
      <c r="AB57" s="51" t="s">
        <v>113</v>
      </c>
      <c r="AC57" s="49" t="s">
        <v>113</v>
      </c>
      <c r="AD57" s="51" t="s">
        <v>113</v>
      </c>
      <c r="AE57" s="51" t="s">
        <v>113</v>
      </c>
      <c r="AF57" s="49" t="s">
        <v>113</v>
      </c>
      <c r="AG57" s="49" t="s">
        <v>98</v>
      </c>
      <c r="AH57" s="46">
        <v>72.5</v>
      </c>
      <c r="AI57" s="44" t="s">
        <v>428</v>
      </c>
      <c r="AJ57" s="44" t="s">
        <v>108</v>
      </c>
      <c r="AK57" s="45">
        <f t="shared" si="4"/>
        <v>1332</v>
      </c>
      <c r="AL57" s="44" t="s">
        <v>109</v>
      </c>
      <c r="AM57" s="44">
        <v>4</v>
      </c>
      <c r="AN57" s="41" t="s">
        <v>110</v>
      </c>
    </row>
    <row r="58" spans="1:40" s="43" customFormat="1" x14ac:dyDescent="0.3">
      <c r="A58" s="42" t="s">
        <v>432</v>
      </c>
      <c r="B58" s="50" t="s">
        <v>396</v>
      </c>
      <c r="C58" s="48">
        <v>2</v>
      </c>
      <c r="D58" s="48" t="s">
        <v>96</v>
      </c>
      <c r="E58" s="50" t="s">
        <v>441</v>
      </c>
      <c r="F58" s="50" t="s">
        <v>201</v>
      </c>
      <c r="G58" s="50" t="s">
        <v>361</v>
      </c>
      <c r="H58" s="50" t="s">
        <v>436</v>
      </c>
      <c r="I58" s="50" t="s">
        <v>298</v>
      </c>
      <c r="J58" s="47" t="s">
        <v>97</v>
      </c>
      <c r="K58" s="47" t="s">
        <v>98</v>
      </c>
      <c r="L58" s="47" t="s">
        <v>99</v>
      </c>
      <c r="M58" s="47">
        <v>4</v>
      </c>
      <c r="N58" s="47" t="s">
        <v>100</v>
      </c>
      <c r="O58" s="47">
        <v>1332</v>
      </c>
      <c r="P58" s="47" t="s">
        <v>101</v>
      </c>
      <c r="Q58" s="49" t="s">
        <v>102</v>
      </c>
      <c r="R58" s="47" t="s">
        <v>103</v>
      </c>
      <c r="S58" s="47" t="s">
        <v>104</v>
      </c>
      <c r="T58" s="49" t="s">
        <v>105</v>
      </c>
      <c r="U58" s="51">
        <v>38</v>
      </c>
      <c r="V58" s="51">
        <v>7</v>
      </c>
      <c r="W58" s="49" t="s">
        <v>106</v>
      </c>
      <c r="X58" s="51">
        <v>55</v>
      </c>
      <c r="Y58" s="51">
        <v>1</v>
      </c>
      <c r="Z58" s="49" t="s">
        <v>106</v>
      </c>
      <c r="AA58" s="51" t="s">
        <v>113</v>
      </c>
      <c r="AB58" s="51" t="s">
        <v>113</v>
      </c>
      <c r="AC58" s="49" t="s">
        <v>113</v>
      </c>
      <c r="AD58" s="51" t="s">
        <v>113</v>
      </c>
      <c r="AE58" s="51" t="s">
        <v>113</v>
      </c>
      <c r="AF58" s="49" t="s">
        <v>113</v>
      </c>
      <c r="AG58" s="49" t="s">
        <v>98</v>
      </c>
      <c r="AH58" s="46">
        <v>72.599999999999994</v>
      </c>
      <c r="AI58" s="44" t="s">
        <v>428</v>
      </c>
      <c r="AJ58" s="44" t="s">
        <v>108</v>
      </c>
      <c r="AK58" s="45">
        <f t="shared" si="4"/>
        <v>1332</v>
      </c>
      <c r="AL58" s="44" t="s">
        <v>109</v>
      </c>
      <c r="AM58" s="44">
        <v>4</v>
      </c>
      <c r="AN58" s="41" t="s">
        <v>110</v>
      </c>
    </row>
    <row r="59" spans="1:40" s="43" customFormat="1" x14ac:dyDescent="0.3">
      <c r="A59" s="42" t="s">
        <v>432</v>
      </c>
      <c r="B59" s="50" t="s">
        <v>396</v>
      </c>
      <c r="C59" s="48">
        <v>2</v>
      </c>
      <c r="D59" s="48" t="s">
        <v>96</v>
      </c>
      <c r="E59" s="50" t="s">
        <v>441</v>
      </c>
      <c r="F59" s="50" t="s">
        <v>201</v>
      </c>
      <c r="G59" s="50" t="s">
        <v>361</v>
      </c>
      <c r="H59" s="50" t="s">
        <v>439</v>
      </c>
      <c r="I59" s="50" t="s">
        <v>298</v>
      </c>
      <c r="J59" s="47" t="s">
        <v>97</v>
      </c>
      <c r="K59" s="47" t="s">
        <v>98</v>
      </c>
      <c r="L59" s="47" t="s">
        <v>99</v>
      </c>
      <c r="M59" s="47">
        <v>4</v>
      </c>
      <c r="N59" s="47" t="s">
        <v>100</v>
      </c>
      <c r="O59" s="47">
        <v>1332</v>
      </c>
      <c r="P59" s="47" t="s">
        <v>101</v>
      </c>
      <c r="Q59" s="49" t="s">
        <v>102</v>
      </c>
      <c r="R59" s="47" t="s">
        <v>103</v>
      </c>
      <c r="S59" s="47" t="s">
        <v>104</v>
      </c>
      <c r="T59" s="49" t="s">
        <v>105</v>
      </c>
      <c r="U59" s="51">
        <v>38</v>
      </c>
      <c r="V59" s="51">
        <v>7</v>
      </c>
      <c r="W59" s="49" t="s">
        <v>106</v>
      </c>
      <c r="X59" s="51">
        <v>55</v>
      </c>
      <c r="Y59" s="51">
        <v>1</v>
      </c>
      <c r="Z59" s="49" t="s">
        <v>106</v>
      </c>
      <c r="AA59" s="51" t="s">
        <v>113</v>
      </c>
      <c r="AB59" s="51" t="s">
        <v>113</v>
      </c>
      <c r="AC59" s="49" t="s">
        <v>113</v>
      </c>
      <c r="AD59" s="51" t="s">
        <v>113</v>
      </c>
      <c r="AE59" s="51" t="s">
        <v>113</v>
      </c>
      <c r="AF59" s="49" t="s">
        <v>113</v>
      </c>
      <c r="AG59" s="49" t="s">
        <v>98</v>
      </c>
      <c r="AH59" s="46">
        <v>82</v>
      </c>
      <c r="AI59" s="44" t="s">
        <v>428</v>
      </c>
      <c r="AJ59" s="44" t="s">
        <v>108</v>
      </c>
      <c r="AK59" s="45">
        <f t="shared" si="4"/>
        <v>1332</v>
      </c>
      <c r="AL59" s="44" t="s">
        <v>109</v>
      </c>
      <c r="AM59" s="44">
        <v>4</v>
      </c>
      <c r="AN59" s="41" t="s">
        <v>110</v>
      </c>
    </row>
    <row r="60" spans="1:40" s="43" customFormat="1" x14ac:dyDescent="0.3">
      <c r="A60" s="42" t="s">
        <v>471</v>
      </c>
      <c r="B60" s="50" t="s">
        <v>396</v>
      </c>
      <c r="C60" s="48">
        <v>2</v>
      </c>
      <c r="D60" s="48" t="s">
        <v>96</v>
      </c>
      <c r="E60" s="50" t="s">
        <v>441</v>
      </c>
      <c r="F60" s="50" t="s">
        <v>201</v>
      </c>
      <c r="G60" s="50" t="s">
        <v>361</v>
      </c>
      <c r="H60" s="50" t="s">
        <v>438</v>
      </c>
      <c r="I60" s="50" t="s">
        <v>298</v>
      </c>
      <c r="J60" s="47" t="s">
        <v>97</v>
      </c>
      <c r="K60" s="47" t="s">
        <v>98</v>
      </c>
      <c r="L60" s="47" t="s">
        <v>99</v>
      </c>
      <c r="M60" s="47">
        <v>4</v>
      </c>
      <c r="N60" s="47" t="s">
        <v>100</v>
      </c>
      <c r="O60" s="47">
        <v>1332</v>
      </c>
      <c r="P60" s="47" t="s">
        <v>101</v>
      </c>
      <c r="Q60" s="49" t="s">
        <v>102</v>
      </c>
      <c r="R60" s="47" t="s">
        <v>103</v>
      </c>
      <c r="S60" s="47" t="s">
        <v>104</v>
      </c>
      <c r="T60" s="49" t="s">
        <v>105</v>
      </c>
      <c r="U60" s="51">
        <v>38</v>
      </c>
      <c r="V60" s="51">
        <v>7</v>
      </c>
      <c r="W60" s="49" t="s">
        <v>106</v>
      </c>
      <c r="X60" s="51">
        <v>55</v>
      </c>
      <c r="Y60" s="51">
        <v>1</v>
      </c>
      <c r="Z60" s="49" t="s">
        <v>106</v>
      </c>
      <c r="AA60" s="51" t="s">
        <v>113</v>
      </c>
      <c r="AB60" s="51" t="s">
        <v>113</v>
      </c>
      <c r="AC60" s="49" t="s">
        <v>113</v>
      </c>
      <c r="AD60" s="51" t="s">
        <v>113</v>
      </c>
      <c r="AE60" s="51" t="s">
        <v>113</v>
      </c>
      <c r="AF60" s="49" t="s">
        <v>113</v>
      </c>
      <c r="AG60" s="49" t="s">
        <v>98</v>
      </c>
      <c r="AH60" s="46">
        <v>81.8</v>
      </c>
      <c r="AI60" s="44" t="s">
        <v>428</v>
      </c>
      <c r="AJ60" s="44" t="s">
        <v>108</v>
      </c>
      <c r="AK60" s="45">
        <f t="shared" si="4"/>
        <v>1332</v>
      </c>
      <c r="AL60" s="44" t="s">
        <v>109</v>
      </c>
      <c r="AM60" s="44">
        <v>4</v>
      </c>
      <c r="AN60" s="41" t="s">
        <v>110</v>
      </c>
    </row>
    <row r="61" spans="1:40" x14ac:dyDescent="0.3">
      <c r="A61" s="42" t="s">
        <v>471</v>
      </c>
      <c r="B61" s="50" t="s">
        <v>396</v>
      </c>
      <c r="C61" s="48">
        <v>2</v>
      </c>
      <c r="D61" s="48" t="s">
        <v>96</v>
      </c>
      <c r="E61" s="50" t="s">
        <v>441</v>
      </c>
      <c r="F61" s="50" t="s">
        <v>201</v>
      </c>
      <c r="G61" s="50" t="s">
        <v>361</v>
      </c>
      <c r="H61" s="102" t="s">
        <v>437</v>
      </c>
      <c r="I61" s="50" t="s">
        <v>298</v>
      </c>
      <c r="J61" s="47" t="s">
        <v>97</v>
      </c>
      <c r="K61" s="47" t="s">
        <v>98</v>
      </c>
      <c r="L61" s="47" t="s">
        <v>99</v>
      </c>
      <c r="M61" s="47">
        <v>4</v>
      </c>
      <c r="N61" s="47" t="s">
        <v>100</v>
      </c>
      <c r="O61" s="47">
        <v>1332</v>
      </c>
      <c r="P61" s="47" t="s">
        <v>101</v>
      </c>
      <c r="Q61" s="49" t="s">
        <v>102</v>
      </c>
      <c r="R61" s="47" t="s">
        <v>103</v>
      </c>
      <c r="S61" s="47" t="s">
        <v>104</v>
      </c>
      <c r="T61" s="49" t="s">
        <v>105</v>
      </c>
      <c r="U61" s="51">
        <v>38</v>
      </c>
      <c r="V61" s="51">
        <v>7</v>
      </c>
      <c r="W61" s="49" t="s">
        <v>106</v>
      </c>
      <c r="X61" s="51">
        <v>55</v>
      </c>
      <c r="Y61" s="51">
        <v>1</v>
      </c>
      <c r="Z61" s="49" t="s">
        <v>106</v>
      </c>
      <c r="AA61" s="51" t="s">
        <v>113</v>
      </c>
      <c r="AB61" s="51" t="s">
        <v>113</v>
      </c>
      <c r="AC61" s="49" t="s">
        <v>113</v>
      </c>
      <c r="AD61" s="51" t="s">
        <v>113</v>
      </c>
      <c r="AE61" s="51" t="s">
        <v>113</v>
      </c>
      <c r="AF61" s="49" t="s">
        <v>113</v>
      </c>
      <c r="AG61" s="49" t="s">
        <v>98</v>
      </c>
      <c r="AH61" s="46">
        <v>81.8</v>
      </c>
      <c r="AI61" s="44" t="s">
        <v>428</v>
      </c>
      <c r="AJ61" s="44" t="s">
        <v>108</v>
      </c>
      <c r="AK61" s="45">
        <f t="shared" si="4"/>
        <v>1332</v>
      </c>
      <c r="AL61" s="44" t="s">
        <v>109</v>
      </c>
      <c r="AM61" s="44">
        <v>4</v>
      </c>
      <c r="AN61" s="41" t="s">
        <v>110</v>
      </c>
    </row>
    <row r="62" spans="1:40" x14ac:dyDescent="0.3">
      <c r="A62" s="42" t="s">
        <v>471</v>
      </c>
      <c r="B62" s="50" t="s">
        <v>396</v>
      </c>
      <c r="C62" s="48">
        <v>2</v>
      </c>
      <c r="D62" s="48" t="s">
        <v>96</v>
      </c>
      <c r="E62" s="50" t="s">
        <v>441</v>
      </c>
      <c r="F62" s="50" t="s">
        <v>201</v>
      </c>
      <c r="G62" s="50" t="s">
        <v>361</v>
      </c>
      <c r="H62" s="102" t="s">
        <v>440</v>
      </c>
      <c r="I62" s="50" t="s">
        <v>298</v>
      </c>
      <c r="J62" s="47" t="s">
        <v>97</v>
      </c>
      <c r="K62" s="47" t="s">
        <v>98</v>
      </c>
      <c r="L62" s="47" t="s">
        <v>99</v>
      </c>
      <c r="M62" s="47">
        <v>4</v>
      </c>
      <c r="N62" s="47" t="s">
        <v>100</v>
      </c>
      <c r="O62" s="47">
        <v>1332</v>
      </c>
      <c r="P62" s="47" t="s">
        <v>101</v>
      </c>
      <c r="Q62" s="49" t="s">
        <v>102</v>
      </c>
      <c r="R62" s="47" t="s">
        <v>103</v>
      </c>
      <c r="S62" s="47" t="s">
        <v>104</v>
      </c>
      <c r="T62" s="49" t="s">
        <v>105</v>
      </c>
      <c r="U62" s="51">
        <v>38</v>
      </c>
      <c r="V62" s="51">
        <v>7</v>
      </c>
      <c r="W62" s="49" t="s">
        <v>106</v>
      </c>
      <c r="X62" s="51">
        <v>55</v>
      </c>
      <c r="Y62" s="51">
        <v>1</v>
      </c>
      <c r="Z62" s="49" t="s">
        <v>106</v>
      </c>
      <c r="AA62" s="51" t="s">
        <v>113</v>
      </c>
      <c r="AB62" s="51" t="s">
        <v>113</v>
      </c>
      <c r="AC62" s="49" t="s">
        <v>113</v>
      </c>
      <c r="AD62" s="51" t="s">
        <v>113</v>
      </c>
      <c r="AE62" s="51" t="s">
        <v>113</v>
      </c>
      <c r="AF62" s="49" t="s">
        <v>113</v>
      </c>
      <c r="AG62" s="49" t="s">
        <v>98</v>
      </c>
      <c r="AH62" s="46">
        <v>82</v>
      </c>
      <c r="AI62" s="44" t="s">
        <v>428</v>
      </c>
      <c r="AJ62" s="44" t="s">
        <v>108</v>
      </c>
      <c r="AK62" s="45">
        <f t="shared" si="4"/>
        <v>1332</v>
      </c>
      <c r="AL62" s="44" t="s">
        <v>109</v>
      </c>
      <c r="AM62" s="44">
        <v>4</v>
      </c>
      <c r="AN62" s="41" t="s">
        <v>110</v>
      </c>
    </row>
    <row r="63" spans="1:40" x14ac:dyDescent="0.3">
      <c r="A63" s="42" t="s">
        <v>442</v>
      </c>
      <c r="B63" s="50" t="s">
        <v>397</v>
      </c>
      <c r="C63" s="48">
        <v>2</v>
      </c>
      <c r="D63" s="48" t="s">
        <v>96</v>
      </c>
      <c r="E63" s="50" t="s">
        <v>415</v>
      </c>
      <c r="F63" s="50"/>
      <c r="G63" s="50"/>
      <c r="H63" s="102" t="s">
        <v>443</v>
      </c>
      <c r="I63" s="50" t="s">
        <v>270</v>
      </c>
      <c r="J63" s="47" t="s">
        <v>97</v>
      </c>
      <c r="K63" s="47" t="s">
        <v>98</v>
      </c>
      <c r="L63" s="47" t="s">
        <v>99</v>
      </c>
      <c r="M63" s="47">
        <v>4</v>
      </c>
      <c r="N63" s="47" t="s">
        <v>100</v>
      </c>
      <c r="O63" s="47">
        <v>1332</v>
      </c>
      <c r="P63" s="47" t="s">
        <v>101</v>
      </c>
      <c r="Q63" s="49" t="s">
        <v>102</v>
      </c>
      <c r="R63" s="47" t="s">
        <v>103</v>
      </c>
      <c r="S63" s="47" t="s">
        <v>104</v>
      </c>
      <c r="T63" s="49" t="s">
        <v>105</v>
      </c>
      <c r="U63" s="51">
        <v>15</v>
      </c>
      <c r="V63" s="51">
        <v>9</v>
      </c>
      <c r="W63" s="49" t="s">
        <v>106</v>
      </c>
      <c r="X63" s="51">
        <v>22</v>
      </c>
      <c r="Y63" s="51">
        <v>4</v>
      </c>
      <c r="Z63" s="49" t="s">
        <v>106</v>
      </c>
      <c r="AA63" s="51" t="s">
        <v>113</v>
      </c>
      <c r="AB63" s="51" t="s">
        <v>113</v>
      </c>
      <c r="AC63" s="49" t="s">
        <v>113</v>
      </c>
      <c r="AD63" s="51" t="s">
        <v>113</v>
      </c>
      <c r="AE63" s="51" t="s">
        <v>113</v>
      </c>
      <c r="AF63" s="49" t="s">
        <v>113</v>
      </c>
      <c r="AG63" s="49" t="s">
        <v>98</v>
      </c>
      <c r="AH63" s="46">
        <v>71</v>
      </c>
      <c r="AI63" s="44" t="s">
        <v>107</v>
      </c>
      <c r="AJ63" s="44" t="s">
        <v>108</v>
      </c>
      <c r="AK63" s="45">
        <f t="shared" ref="AK63:AK64" si="5">O63</f>
        <v>1332</v>
      </c>
      <c r="AL63" s="44" t="s">
        <v>109</v>
      </c>
      <c r="AM63" s="44">
        <v>4</v>
      </c>
      <c r="AN63" s="41" t="s">
        <v>110</v>
      </c>
    </row>
    <row r="64" spans="1:40" x14ac:dyDescent="0.3">
      <c r="A64" s="42" t="s">
        <v>442</v>
      </c>
      <c r="B64" s="50" t="s">
        <v>397</v>
      </c>
      <c r="C64" s="48">
        <v>2</v>
      </c>
      <c r="D64" s="48" t="s">
        <v>96</v>
      </c>
      <c r="E64" s="50" t="s">
        <v>415</v>
      </c>
      <c r="F64" s="50"/>
      <c r="G64" s="50"/>
      <c r="H64" s="102" t="s">
        <v>444</v>
      </c>
      <c r="I64" s="50" t="s">
        <v>270</v>
      </c>
      <c r="J64" s="47" t="s">
        <v>97</v>
      </c>
      <c r="K64" s="47" t="s">
        <v>98</v>
      </c>
      <c r="L64" s="47" t="s">
        <v>99</v>
      </c>
      <c r="M64" s="47">
        <v>4</v>
      </c>
      <c r="N64" s="47" t="s">
        <v>100</v>
      </c>
      <c r="O64" s="47">
        <v>1332</v>
      </c>
      <c r="P64" s="47" t="s">
        <v>101</v>
      </c>
      <c r="Q64" s="49" t="s">
        <v>102</v>
      </c>
      <c r="R64" s="47" t="s">
        <v>103</v>
      </c>
      <c r="S64" s="47" t="s">
        <v>104</v>
      </c>
      <c r="T64" s="49" t="s">
        <v>105</v>
      </c>
      <c r="U64" s="51">
        <v>15</v>
      </c>
      <c r="V64" s="51">
        <v>9</v>
      </c>
      <c r="W64" s="49" t="s">
        <v>106</v>
      </c>
      <c r="X64" s="51">
        <v>22</v>
      </c>
      <c r="Y64" s="51">
        <v>4</v>
      </c>
      <c r="Z64" s="49" t="s">
        <v>106</v>
      </c>
      <c r="AA64" s="51" t="s">
        <v>113</v>
      </c>
      <c r="AB64" s="51" t="s">
        <v>113</v>
      </c>
      <c r="AC64" s="49" t="s">
        <v>113</v>
      </c>
      <c r="AD64" s="51" t="s">
        <v>113</v>
      </c>
      <c r="AE64" s="51" t="s">
        <v>113</v>
      </c>
      <c r="AF64" s="49" t="s">
        <v>113</v>
      </c>
      <c r="AG64" s="49" t="s">
        <v>98</v>
      </c>
      <c r="AH64" s="46">
        <v>71</v>
      </c>
      <c r="AI64" s="44" t="s">
        <v>107</v>
      </c>
      <c r="AJ64" s="44" t="s">
        <v>108</v>
      </c>
      <c r="AK64" s="45">
        <f t="shared" si="5"/>
        <v>1332</v>
      </c>
      <c r="AL64" s="44" t="s">
        <v>109</v>
      </c>
      <c r="AM64" s="44">
        <v>4</v>
      </c>
      <c r="AN64" s="41" t="s">
        <v>110</v>
      </c>
    </row>
    <row r="65" spans="1:40" x14ac:dyDescent="0.3">
      <c r="A65" s="42" t="s">
        <v>426</v>
      </c>
      <c r="B65" s="50" t="s">
        <v>397</v>
      </c>
      <c r="C65" s="48">
        <v>2</v>
      </c>
      <c r="D65" s="48" t="s">
        <v>96</v>
      </c>
      <c r="E65" s="50" t="s">
        <v>415</v>
      </c>
      <c r="F65" s="50"/>
      <c r="G65" s="50"/>
      <c r="H65" s="102" t="s">
        <v>445</v>
      </c>
      <c r="I65" s="50" t="s">
        <v>270</v>
      </c>
      <c r="J65" s="47" t="s">
        <v>97</v>
      </c>
      <c r="K65" s="47" t="s">
        <v>98</v>
      </c>
      <c r="L65" s="47" t="s">
        <v>99</v>
      </c>
      <c r="M65" s="47">
        <v>4</v>
      </c>
      <c r="N65" s="47" t="s">
        <v>100</v>
      </c>
      <c r="O65" s="47">
        <v>1332</v>
      </c>
      <c r="P65" s="47" t="s">
        <v>101</v>
      </c>
      <c r="Q65" s="49" t="s">
        <v>102</v>
      </c>
      <c r="R65" s="47" t="s">
        <v>103</v>
      </c>
      <c r="S65" s="47" t="s">
        <v>104</v>
      </c>
      <c r="T65" s="49" t="s">
        <v>105</v>
      </c>
      <c r="U65" s="51">
        <v>15</v>
      </c>
      <c r="V65" s="51">
        <v>9</v>
      </c>
      <c r="W65" s="49" t="s">
        <v>106</v>
      </c>
      <c r="X65" s="51">
        <v>22</v>
      </c>
      <c r="Y65" s="51">
        <v>4</v>
      </c>
      <c r="Z65" s="49" t="s">
        <v>106</v>
      </c>
      <c r="AA65" s="51" t="s">
        <v>113</v>
      </c>
      <c r="AB65" s="51" t="s">
        <v>113</v>
      </c>
      <c r="AC65" s="49" t="s">
        <v>113</v>
      </c>
      <c r="AD65" s="51" t="s">
        <v>113</v>
      </c>
      <c r="AE65" s="51" t="s">
        <v>113</v>
      </c>
      <c r="AF65" s="49" t="s">
        <v>113</v>
      </c>
      <c r="AG65" s="49" t="s">
        <v>98</v>
      </c>
      <c r="AH65" s="46">
        <v>81.3</v>
      </c>
      <c r="AI65" s="44" t="s">
        <v>107</v>
      </c>
      <c r="AJ65" s="44" t="s">
        <v>108</v>
      </c>
      <c r="AK65" s="45">
        <f t="shared" ref="AK65:AK66" si="6">O65</f>
        <v>1332</v>
      </c>
      <c r="AL65" s="44" t="s">
        <v>109</v>
      </c>
      <c r="AM65" s="44">
        <v>4</v>
      </c>
      <c r="AN65" s="41" t="s">
        <v>110</v>
      </c>
    </row>
    <row r="66" spans="1:40" x14ac:dyDescent="0.3">
      <c r="A66" s="42" t="s">
        <v>426</v>
      </c>
      <c r="B66" s="50" t="s">
        <v>397</v>
      </c>
      <c r="C66" s="48">
        <v>2</v>
      </c>
      <c r="D66" s="48" t="s">
        <v>96</v>
      </c>
      <c r="E66" s="50" t="s">
        <v>415</v>
      </c>
      <c r="F66" s="50"/>
      <c r="G66" s="50"/>
      <c r="H66" s="102" t="s">
        <v>446</v>
      </c>
      <c r="I66" s="50" t="s">
        <v>270</v>
      </c>
      <c r="J66" s="47" t="s">
        <v>97</v>
      </c>
      <c r="K66" s="47" t="s">
        <v>98</v>
      </c>
      <c r="L66" s="47" t="s">
        <v>99</v>
      </c>
      <c r="M66" s="47">
        <v>4</v>
      </c>
      <c r="N66" s="47" t="s">
        <v>100</v>
      </c>
      <c r="O66" s="47">
        <v>1332</v>
      </c>
      <c r="P66" s="47" t="s">
        <v>101</v>
      </c>
      <c r="Q66" s="49" t="s">
        <v>102</v>
      </c>
      <c r="R66" s="47" t="s">
        <v>103</v>
      </c>
      <c r="S66" s="47" t="s">
        <v>104</v>
      </c>
      <c r="T66" s="49" t="s">
        <v>105</v>
      </c>
      <c r="U66" s="51">
        <v>15</v>
      </c>
      <c r="V66" s="51">
        <v>9</v>
      </c>
      <c r="W66" s="49" t="s">
        <v>106</v>
      </c>
      <c r="X66" s="51">
        <v>22</v>
      </c>
      <c r="Y66" s="51">
        <v>4</v>
      </c>
      <c r="Z66" s="49" t="s">
        <v>106</v>
      </c>
      <c r="AA66" s="51" t="s">
        <v>113</v>
      </c>
      <c r="AB66" s="51" t="s">
        <v>113</v>
      </c>
      <c r="AC66" s="49" t="s">
        <v>113</v>
      </c>
      <c r="AD66" s="51" t="s">
        <v>113</v>
      </c>
      <c r="AE66" s="51" t="s">
        <v>113</v>
      </c>
      <c r="AF66" s="49" t="s">
        <v>113</v>
      </c>
      <c r="AG66" s="49" t="s">
        <v>98</v>
      </c>
      <c r="AH66" s="46">
        <v>81.3</v>
      </c>
      <c r="AI66" s="44" t="s">
        <v>107</v>
      </c>
      <c r="AJ66" s="44" t="s">
        <v>108</v>
      </c>
      <c r="AK66" s="45">
        <f t="shared" si="6"/>
        <v>1332</v>
      </c>
      <c r="AL66" s="44" t="s">
        <v>109</v>
      </c>
      <c r="AM66" s="44">
        <v>4</v>
      </c>
      <c r="AN66" s="41" t="s">
        <v>110</v>
      </c>
    </row>
    <row r="67" spans="1:40" s="43" customFormat="1" x14ac:dyDescent="0.3">
      <c r="A67" s="42" t="s">
        <v>447</v>
      </c>
      <c r="B67" s="50" t="s">
        <v>398</v>
      </c>
      <c r="C67" s="48">
        <v>2</v>
      </c>
      <c r="D67" s="48" t="s">
        <v>96</v>
      </c>
      <c r="E67" s="50" t="s">
        <v>454</v>
      </c>
      <c r="F67" s="50" t="s">
        <v>114</v>
      </c>
      <c r="G67" s="50" t="s">
        <v>115</v>
      </c>
      <c r="H67" s="50" t="s">
        <v>450</v>
      </c>
      <c r="I67" s="50" t="s">
        <v>271</v>
      </c>
      <c r="J67" s="47" t="s">
        <v>97</v>
      </c>
      <c r="K67" s="47" t="s">
        <v>98</v>
      </c>
      <c r="L67" s="47" t="s">
        <v>99</v>
      </c>
      <c r="M67" s="47">
        <v>4</v>
      </c>
      <c r="N67" s="47" t="s">
        <v>100</v>
      </c>
      <c r="O67" s="47">
        <v>1332</v>
      </c>
      <c r="P67" s="47" t="s">
        <v>101</v>
      </c>
      <c r="Q67" s="49" t="s">
        <v>102</v>
      </c>
      <c r="R67" s="47" t="s">
        <v>103</v>
      </c>
      <c r="S67" s="47" t="s">
        <v>104</v>
      </c>
      <c r="T67" s="49" t="s">
        <v>105</v>
      </c>
      <c r="U67" s="51">
        <v>56</v>
      </c>
      <c r="V67" s="51">
        <v>15</v>
      </c>
      <c r="W67" s="49" t="s">
        <v>106</v>
      </c>
      <c r="X67" s="51">
        <v>90</v>
      </c>
      <c r="Y67" s="51">
        <v>1</v>
      </c>
      <c r="Z67" s="49" t="s">
        <v>106</v>
      </c>
      <c r="AA67" s="51" t="s">
        <v>113</v>
      </c>
      <c r="AB67" s="51" t="s">
        <v>113</v>
      </c>
      <c r="AC67" s="49" t="s">
        <v>113</v>
      </c>
      <c r="AD67" s="51" t="s">
        <v>113</v>
      </c>
      <c r="AE67" s="51" t="s">
        <v>113</v>
      </c>
      <c r="AF67" s="49" t="s">
        <v>113</v>
      </c>
      <c r="AG67" s="49" t="s">
        <v>98</v>
      </c>
      <c r="AH67" s="46">
        <v>67.3</v>
      </c>
      <c r="AI67" s="44" t="s">
        <v>428</v>
      </c>
      <c r="AJ67" s="44" t="s">
        <v>108</v>
      </c>
      <c r="AK67" s="45">
        <f t="shared" ref="AK67:AK72" si="7">O67</f>
        <v>1332</v>
      </c>
      <c r="AL67" s="44" t="s">
        <v>109</v>
      </c>
      <c r="AM67" s="44">
        <v>4</v>
      </c>
      <c r="AN67" s="41" t="s">
        <v>110</v>
      </c>
    </row>
    <row r="68" spans="1:40" s="43" customFormat="1" x14ac:dyDescent="0.3">
      <c r="A68" s="42" t="s">
        <v>448</v>
      </c>
      <c r="B68" s="50" t="s">
        <v>398</v>
      </c>
      <c r="C68" s="48">
        <v>2</v>
      </c>
      <c r="D68" s="48" t="s">
        <v>96</v>
      </c>
      <c r="E68" s="50" t="s">
        <v>454</v>
      </c>
      <c r="F68" s="50" t="s">
        <v>114</v>
      </c>
      <c r="G68" s="50" t="s">
        <v>115</v>
      </c>
      <c r="H68" s="50" t="s">
        <v>451</v>
      </c>
      <c r="I68" s="50" t="s">
        <v>271</v>
      </c>
      <c r="J68" s="47" t="s">
        <v>97</v>
      </c>
      <c r="K68" s="47" t="s">
        <v>98</v>
      </c>
      <c r="L68" s="47" t="s">
        <v>99</v>
      </c>
      <c r="M68" s="47">
        <v>4</v>
      </c>
      <c r="N68" s="47" t="s">
        <v>100</v>
      </c>
      <c r="O68" s="47">
        <v>1332</v>
      </c>
      <c r="P68" s="47" t="s">
        <v>101</v>
      </c>
      <c r="Q68" s="49" t="s">
        <v>102</v>
      </c>
      <c r="R68" s="47" t="s">
        <v>103</v>
      </c>
      <c r="S68" s="47" t="s">
        <v>104</v>
      </c>
      <c r="T68" s="49" t="s">
        <v>105</v>
      </c>
      <c r="U68" s="51">
        <v>56</v>
      </c>
      <c r="V68" s="51">
        <v>15</v>
      </c>
      <c r="W68" s="49" t="s">
        <v>106</v>
      </c>
      <c r="X68" s="51">
        <v>90</v>
      </c>
      <c r="Y68" s="51">
        <v>1</v>
      </c>
      <c r="Z68" s="49" t="s">
        <v>106</v>
      </c>
      <c r="AA68" s="51" t="s">
        <v>113</v>
      </c>
      <c r="AB68" s="51" t="s">
        <v>113</v>
      </c>
      <c r="AC68" s="49" t="s">
        <v>113</v>
      </c>
      <c r="AD68" s="51" t="s">
        <v>113</v>
      </c>
      <c r="AE68" s="51" t="s">
        <v>113</v>
      </c>
      <c r="AF68" s="49" t="s">
        <v>113</v>
      </c>
      <c r="AG68" s="49" t="s">
        <v>98</v>
      </c>
      <c r="AH68" s="46">
        <v>78.400000000000006</v>
      </c>
      <c r="AI68" s="44" t="s">
        <v>428</v>
      </c>
      <c r="AJ68" s="44" t="s">
        <v>108</v>
      </c>
      <c r="AK68" s="45">
        <f t="shared" si="7"/>
        <v>1332</v>
      </c>
      <c r="AL68" s="44" t="s">
        <v>109</v>
      </c>
      <c r="AM68" s="44">
        <v>4</v>
      </c>
      <c r="AN68" s="41" t="s">
        <v>110</v>
      </c>
    </row>
    <row r="69" spans="1:40" s="43" customFormat="1" x14ac:dyDescent="0.3">
      <c r="A69" s="42" t="s">
        <v>449</v>
      </c>
      <c r="B69" s="50" t="s">
        <v>398</v>
      </c>
      <c r="C69" s="48">
        <v>2</v>
      </c>
      <c r="D69" s="48" t="s">
        <v>96</v>
      </c>
      <c r="E69" s="50" t="s">
        <v>454</v>
      </c>
      <c r="F69" s="50" t="s">
        <v>114</v>
      </c>
      <c r="G69" s="50" t="s">
        <v>119</v>
      </c>
      <c r="H69" s="50" t="s">
        <v>450</v>
      </c>
      <c r="I69" s="50" t="s">
        <v>271</v>
      </c>
      <c r="J69" s="47" t="s">
        <v>97</v>
      </c>
      <c r="K69" s="47" t="s">
        <v>98</v>
      </c>
      <c r="L69" s="47" t="s">
        <v>99</v>
      </c>
      <c r="M69" s="47">
        <v>4</v>
      </c>
      <c r="N69" s="47" t="s">
        <v>100</v>
      </c>
      <c r="O69" s="47">
        <v>1332</v>
      </c>
      <c r="P69" s="47" t="s">
        <v>101</v>
      </c>
      <c r="Q69" s="49" t="s">
        <v>102</v>
      </c>
      <c r="R69" s="47" t="s">
        <v>103</v>
      </c>
      <c r="S69" s="47" t="s">
        <v>104</v>
      </c>
      <c r="T69" s="49" t="s">
        <v>105</v>
      </c>
      <c r="U69" s="51">
        <v>56</v>
      </c>
      <c r="V69" s="51">
        <v>15</v>
      </c>
      <c r="W69" s="49" t="s">
        <v>106</v>
      </c>
      <c r="X69" s="51">
        <v>90</v>
      </c>
      <c r="Y69" s="51">
        <v>1</v>
      </c>
      <c r="Z69" s="49" t="s">
        <v>106</v>
      </c>
      <c r="AA69" s="51" t="s">
        <v>113</v>
      </c>
      <c r="AB69" s="51" t="s">
        <v>113</v>
      </c>
      <c r="AC69" s="49" t="s">
        <v>113</v>
      </c>
      <c r="AD69" s="51" t="s">
        <v>113</v>
      </c>
      <c r="AE69" s="51" t="s">
        <v>113</v>
      </c>
      <c r="AF69" s="49" t="s">
        <v>113</v>
      </c>
      <c r="AG69" s="49" t="s">
        <v>98</v>
      </c>
      <c r="AH69" s="46">
        <v>64.8</v>
      </c>
      <c r="AI69" s="44" t="s">
        <v>428</v>
      </c>
      <c r="AJ69" s="44" t="s">
        <v>108</v>
      </c>
      <c r="AK69" s="45">
        <f t="shared" si="7"/>
        <v>1332</v>
      </c>
      <c r="AL69" s="44" t="s">
        <v>109</v>
      </c>
      <c r="AM69" s="44">
        <v>4</v>
      </c>
      <c r="AN69" s="41" t="s">
        <v>110</v>
      </c>
    </row>
    <row r="70" spans="1:40" s="43" customFormat="1" x14ac:dyDescent="0.3">
      <c r="A70" s="42" t="s">
        <v>449</v>
      </c>
      <c r="B70" s="50" t="s">
        <v>398</v>
      </c>
      <c r="C70" s="48">
        <v>2</v>
      </c>
      <c r="D70" s="48" t="s">
        <v>96</v>
      </c>
      <c r="E70" s="50" t="s">
        <v>454</v>
      </c>
      <c r="F70" s="50" t="s">
        <v>114</v>
      </c>
      <c r="G70" s="50" t="s">
        <v>119</v>
      </c>
      <c r="H70" s="50" t="s">
        <v>452</v>
      </c>
      <c r="I70" s="50" t="s">
        <v>271</v>
      </c>
      <c r="J70" s="47" t="s">
        <v>97</v>
      </c>
      <c r="K70" s="47" t="s">
        <v>98</v>
      </c>
      <c r="L70" s="47" t="s">
        <v>99</v>
      </c>
      <c r="M70" s="47">
        <v>4</v>
      </c>
      <c r="N70" s="47" t="s">
        <v>100</v>
      </c>
      <c r="O70" s="47">
        <v>1332</v>
      </c>
      <c r="P70" s="47" t="s">
        <v>101</v>
      </c>
      <c r="Q70" s="49" t="s">
        <v>102</v>
      </c>
      <c r="R70" s="47" t="s">
        <v>103</v>
      </c>
      <c r="S70" s="47" t="s">
        <v>104</v>
      </c>
      <c r="T70" s="49" t="s">
        <v>105</v>
      </c>
      <c r="U70" s="51">
        <v>56</v>
      </c>
      <c r="V70" s="51">
        <v>15</v>
      </c>
      <c r="W70" s="49" t="s">
        <v>106</v>
      </c>
      <c r="X70" s="51">
        <v>90</v>
      </c>
      <c r="Y70" s="51">
        <v>1</v>
      </c>
      <c r="Z70" s="49" t="s">
        <v>106</v>
      </c>
      <c r="AA70" s="51" t="s">
        <v>113</v>
      </c>
      <c r="AB70" s="51" t="s">
        <v>113</v>
      </c>
      <c r="AC70" s="49" t="s">
        <v>113</v>
      </c>
      <c r="AD70" s="51" t="s">
        <v>113</v>
      </c>
      <c r="AE70" s="51" t="s">
        <v>113</v>
      </c>
      <c r="AF70" s="49" t="s">
        <v>113</v>
      </c>
      <c r="AG70" s="49" t="s">
        <v>98</v>
      </c>
      <c r="AH70" s="46">
        <v>63.6</v>
      </c>
      <c r="AI70" s="44" t="s">
        <v>428</v>
      </c>
      <c r="AJ70" s="44" t="s">
        <v>108</v>
      </c>
      <c r="AK70" s="45">
        <f t="shared" si="7"/>
        <v>1332</v>
      </c>
      <c r="AL70" s="44" t="s">
        <v>109</v>
      </c>
      <c r="AM70" s="44">
        <v>4</v>
      </c>
      <c r="AN70" s="41" t="s">
        <v>110</v>
      </c>
    </row>
    <row r="71" spans="1:40" s="43" customFormat="1" x14ac:dyDescent="0.3">
      <c r="A71" s="42" t="s">
        <v>473</v>
      </c>
      <c r="B71" s="50" t="s">
        <v>398</v>
      </c>
      <c r="C71" s="48">
        <v>2</v>
      </c>
      <c r="D71" s="48" t="s">
        <v>96</v>
      </c>
      <c r="E71" s="50" t="s">
        <v>454</v>
      </c>
      <c r="F71" s="50" t="s">
        <v>114</v>
      </c>
      <c r="G71" s="50" t="s">
        <v>119</v>
      </c>
      <c r="H71" s="50" t="s">
        <v>451</v>
      </c>
      <c r="I71" s="50" t="s">
        <v>271</v>
      </c>
      <c r="J71" s="47" t="s">
        <v>97</v>
      </c>
      <c r="K71" s="47" t="s">
        <v>98</v>
      </c>
      <c r="L71" s="47" t="s">
        <v>99</v>
      </c>
      <c r="M71" s="47">
        <v>4</v>
      </c>
      <c r="N71" s="47" t="s">
        <v>100</v>
      </c>
      <c r="O71" s="47">
        <v>1332</v>
      </c>
      <c r="P71" s="47" t="s">
        <v>101</v>
      </c>
      <c r="Q71" s="49" t="s">
        <v>102</v>
      </c>
      <c r="R71" s="47" t="s">
        <v>103</v>
      </c>
      <c r="S71" s="47" t="s">
        <v>104</v>
      </c>
      <c r="T71" s="49" t="s">
        <v>105</v>
      </c>
      <c r="U71" s="51">
        <v>56</v>
      </c>
      <c r="V71" s="51">
        <v>15</v>
      </c>
      <c r="W71" s="49" t="s">
        <v>106</v>
      </c>
      <c r="X71" s="51">
        <v>90</v>
      </c>
      <c r="Y71" s="51">
        <v>1</v>
      </c>
      <c r="Z71" s="49" t="s">
        <v>106</v>
      </c>
      <c r="AA71" s="51" t="s">
        <v>113</v>
      </c>
      <c r="AB71" s="51" t="s">
        <v>113</v>
      </c>
      <c r="AC71" s="49" t="s">
        <v>113</v>
      </c>
      <c r="AD71" s="51" t="s">
        <v>113</v>
      </c>
      <c r="AE71" s="51" t="s">
        <v>113</v>
      </c>
      <c r="AF71" s="49" t="s">
        <v>113</v>
      </c>
      <c r="AG71" s="49" t="s">
        <v>98</v>
      </c>
      <c r="AH71" s="46">
        <v>75.5</v>
      </c>
      <c r="AI71" s="44" t="s">
        <v>428</v>
      </c>
      <c r="AJ71" s="44" t="s">
        <v>108</v>
      </c>
      <c r="AK71" s="45">
        <f t="shared" si="7"/>
        <v>1332</v>
      </c>
      <c r="AL71" s="44" t="s">
        <v>109</v>
      </c>
      <c r="AM71" s="44">
        <v>4</v>
      </c>
      <c r="AN71" s="41" t="s">
        <v>110</v>
      </c>
    </row>
    <row r="72" spans="1:40" s="43" customFormat="1" x14ac:dyDescent="0.3">
      <c r="A72" s="42" t="s">
        <v>473</v>
      </c>
      <c r="B72" s="50" t="s">
        <v>398</v>
      </c>
      <c r="C72" s="48">
        <v>2</v>
      </c>
      <c r="D72" s="48" t="s">
        <v>96</v>
      </c>
      <c r="E72" s="50" t="s">
        <v>454</v>
      </c>
      <c r="F72" s="50" t="s">
        <v>114</v>
      </c>
      <c r="G72" s="50" t="s">
        <v>119</v>
      </c>
      <c r="H72" s="50" t="s">
        <v>453</v>
      </c>
      <c r="I72" s="50" t="s">
        <v>271</v>
      </c>
      <c r="J72" s="47" t="s">
        <v>97</v>
      </c>
      <c r="K72" s="47" t="s">
        <v>98</v>
      </c>
      <c r="L72" s="47" t="s">
        <v>99</v>
      </c>
      <c r="M72" s="47">
        <v>4</v>
      </c>
      <c r="N72" s="47" t="s">
        <v>100</v>
      </c>
      <c r="O72" s="47">
        <v>1332</v>
      </c>
      <c r="P72" s="47" t="s">
        <v>101</v>
      </c>
      <c r="Q72" s="49" t="s">
        <v>102</v>
      </c>
      <c r="R72" s="47" t="s">
        <v>103</v>
      </c>
      <c r="S72" s="47" t="s">
        <v>104</v>
      </c>
      <c r="T72" s="49" t="s">
        <v>105</v>
      </c>
      <c r="U72" s="51">
        <v>56</v>
      </c>
      <c r="V72" s="51">
        <v>15</v>
      </c>
      <c r="W72" s="49" t="s">
        <v>106</v>
      </c>
      <c r="X72" s="51">
        <v>90</v>
      </c>
      <c r="Y72" s="51">
        <v>1</v>
      </c>
      <c r="Z72" s="49" t="s">
        <v>106</v>
      </c>
      <c r="AA72" s="51" t="s">
        <v>113</v>
      </c>
      <c r="AB72" s="51" t="s">
        <v>113</v>
      </c>
      <c r="AC72" s="49" t="s">
        <v>113</v>
      </c>
      <c r="AD72" s="51" t="s">
        <v>113</v>
      </c>
      <c r="AE72" s="51" t="s">
        <v>113</v>
      </c>
      <c r="AF72" s="49" t="s">
        <v>113</v>
      </c>
      <c r="AG72" s="49" t="s">
        <v>98</v>
      </c>
      <c r="AH72" s="46">
        <v>74.099999999999994</v>
      </c>
      <c r="AI72" s="44" t="s">
        <v>428</v>
      </c>
      <c r="AJ72" s="44" t="s">
        <v>108</v>
      </c>
      <c r="AK72" s="45">
        <f t="shared" si="7"/>
        <v>1332</v>
      </c>
      <c r="AL72" s="44" t="s">
        <v>109</v>
      </c>
      <c r="AM72" s="44">
        <v>4</v>
      </c>
      <c r="AN72" s="41" t="s">
        <v>110</v>
      </c>
    </row>
  </sheetData>
  <autoFilter ref="A12:A72" xr:uid="{00000000-0009-0000-0000-000016000000}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8" scale="4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22.33203125" bestFit="1" customWidth="1"/>
    <col min="2" max="2" width="18.6640625" customWidth="1"/>
    <col min="3" max="3" width="5.33203125" style="1" customWidth="1"/>
    <col min="4" max="4" width="8.44140625" customWidth="1"/>
    <col min="5" max="5" width="31.33203125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103" customFormat="1" x14ac:dyDescent="0.3">
      <c r="A13" s="78" t="s">
        <v>281</v>
      </c>
      <c r="B13" s="78" t="s">
        <v>570</v>
      </c>
      <c r="C13" s="79">
        <v>2</v>
      </c>
      <c r="D13" s="78" t="s">
        <v>96</v>
      </c>
      <c r="E13" s="78" t="s">
        <v>571</v>
      </c>
      <c r="F13" s="78" t="s">
        <v>250</v>
      </c>
      <c r="G13" s="78" t="s">
        <v>572</v>
      </c>
      <c r="H13" s="78" t="s">
        <v>573</v>
      </c>
      <c r="I13" s="80" t="s">
        <v>252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29</v>
      </c>
      <c r="V13" s="83">
        <v>367</v>
      </c>
      <c r="W13" s="82" t="s">
        <v>106</v>
      </c>
      <c r="X13" s="83">
        <v>34</v>
      </c>
      <c r="Y13" s="83">
        <v>523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50.5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  <row r="14" spans="1:40" s="103" customFormat="1" x14ac:dyDescent="0.3">
      <c r="A14" s="78" t="s">
        <v>281</v>
      </c>
      <c r="B14" s="78" t="s">
        <v>701</v>
      </c>
      <c r="C14" s="79">
        <v>2</v>
      </c>
      <c r="D14" s="78" t="s">
        <v>96</v>
      </c>
      <c r="E14" s="78" t="s">
        <v>571</v>
      </c>
      <c r="F14" s="78" t="s">
        <v>250</v>
      </c>
      <c r="G14" s="78" t="s">
        <v>572</v>
      </c>
      <c r="H14" s="78" t="s">
        <v>573</v>
      </c>
      <c r="I14" s="80" t="s">
        <v>252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83">
        <v>37</v>
      </c>
      <c r="V14" s="83">
        <v>496</v>
      </c>
      <c r="W14" s="82" t="s">
        <v>106</v>
      </c>
      <c r="X14" s="83">
        <v>28</v>
      </c>
      <c r="Y14" s="83">
        <v>557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50.5</v>
      </c>
      <c r="AI14" s="41" t="s">
        <v>128</v>
      </c>
      <c r="AJ14" s="41" t="s">
        <v>108</v>
      </c>
      <c r="AK14" s="45">
        <f t="shared" ref="AK14" si="1">O14</f>
        <v>999</v>
      </c>
      <c r="AL14" s="41" t="s">
        <v>109</v>
      </c>
      <c r="AM14" s="41">
        <v>2</v>
      </c>
      <c r="AN14" s="41" t="s">
        <v>110</v>
      </c>
    </row>
  </sheetData>
  <autoFilter ref="A12:A13" xr:uid="{00000000-0009-0000-0000-000017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N20"/>
  <sheetViews>
    <sheetView showGridLines="0" zoomScaleNormal="100" workbookViewId="0"/>
  </sheetViews>
  <sheetFormatPr baseColWidth="10" defaultColWidth="11.44140625" defaultRowHeight="14.4" x14ac:dyDescent="0.3"/>
  <cols>
    <col min="1" max="1" width="26.33203125" customWidth="1"/>
    <col min="2" max="2" width="14.109375" customWidth="1"/>
    <col min="3" max="3" width="5.33203125" style="1" customWidth="1"/>
    <col min="4" max="4" width="8.44140625" customWidth="1"/>
    <col min="5" max="5" width="30.88671875" bestFit="1" customWidth="1"/>
    <col min="6" max="6" width="5.33203125" bestFit="1" customWidth="1"/>
    <col min="7" max="7" width="7.44140625" bestFit="1" customWidth="1"/>
    <col min="8" max="8" width="22.44140625" bestFit="1" customWidth="1"/>
    <col min="9" max="9" width="27.88671875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3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575</v>
      </c>
      <c r="B13" s="78" t="s">
        <v>498</v>
      </c>
      <c r="C13" s="79">
        <v>2</v>
      </c>
      <c r="D13" s="79" t="s">
        <v>96</v>
      </c>
      <c r="E13" s="50" t="s">
        <v>503</v>
      </c>
      <c r="F13" s="50" t="s">
        <v>250</v>
      </c>
      <c r="G13" s="50" t="s">
        <v>661</v>
      </c>
      <c r="H13" s="124" t="s">
        <v>532</v>
      </c>
      <c r="I13" s="100" t="s">
        <v>531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1598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99">
        <v>11</v>
      </c>
      <c r="V13" s="99">
        <v>227</v>
      </c>
      <c r="W13" s="49" t="s">
        <v>106</v>
      </c>
      <c r="X13" s="99">
        <v>16</v>
      </c>
      <c r="Y13" s="99">
        <v>72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65.7</v>
      </c>
      <c r="AI13" s="41" t="s">
        <v>128</v>
      </c>
      <c r="AJ13" s="41" t="s">
        <v>108</v>
      </c>
      <c r="AK13" s="45">
        <f t="shared" ref="AK13" si="0">O13</f>
        <v>1598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575</v>
      </c>
      <c r="B14" s="78" t="s">
        <v>498</v>
      </c>
      <c r="C14" s="79">
        <v>2</v>
      </c>
      <c r="D14" s="79" t="s">
        <v>96</v>
      </c>
      <c r="E14" s="50" t="s">
        <v>503</v>
      </c>
      <c r="F14" s="50" t="s">
        <v>250</v>
      </c>
      <c r="G14" s="50" t="s">
        <v>662</v>
      </c>
      <c r="H14" s="124" t="s">
        <v>532</v>
      </c>
      <c r="I14" s="100" t="s">
        <v>531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1598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99">
        <v>11</v>
      </c>
      <c r="V14" s="99">
        <v>227</v>
      </c>
      <c r="W14" s="49" t="s">
        <v>106</v>
      </c>
      <c r="X14" s="99">
        <v>16</v>
      </c>
      <c r="Y14" s="99">
        <v>72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65.7</v>
      </c>
      <c r="AI14" s="41" t="s">
        <v>128</v>
      </c>
      <c r="AJ14" s="41" t="s">
        <v>108</v>
      </c>
      <c r="AK14" s="45">
        <f t="shared" ref="AK14:AK19" si="1">O14</f>
        <v>1598</v>
      </c>
      <c r="AL14" s="41" t="s">
        <v>109</v>
      </c>
      <c r="AM14" s="41">
        <v>1</v>
      </c>
      <c r="AN14" s="41" t="s">
        <v>110</v>
      </c>
    </row>
    <row r="15" spans="1:40" s="43" customFormat="1" x14ac:dyDescent="0.3">
      <c r="A15" s="42" t="s">
        <v>575</v>
      </c>
      <c r="B15" s="78" t="s">
        <v>499</v>
      </c>
      <c r="C15" s="79">
        <v>2</v>
      </c>
      <c r="D15" s="79" t="s">
        <v>96</v>
      </c>
      <c r="E15" s="50" t="s">
        <v>503</v>
      </c>
      <c r="F15" s="50" t="s">
        <v>250</v>
      </c>
      <c r="G15" s="50" t="s">
        <v>661</v>
      </c>
      <c r="H15" s="124" t="s">
        <v>532</v>
      </c>
      <c r="I15" s="100" t="s">
        <v>531</v>
      </c>
      <c r="J15" s="81" t="s">
        <v>97</v>
      </c>
      <c r="K15" s="81" t="s">
        <v>98</v>
      </c>
      <c r="L15" s="81" t="s">
        <v>99</v>
      </c>
      <c r="M15" s="81">
        <v>4</v>
      </c>
      <c r="N15" s="81" t="s">
        <v>100</v>
      </c>
      <c r="O15" s="81">
        <v>1598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99">
        <v>14</v>
      </c>
      <c r="V15" s="99">
        <v>229</v>
      </c>
      <c r="W15" s="49" t="s">
        <v>106</v>
      </c>
      <c r="X15" s="99">
        <v>22</v>
      </c>
      <c r="Y15" s="99">
        <v>46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65.7</v>
      </c>
      <c r="AI15" s="41" t="s">
        <v>128</v>
      </c>
      <c r="AJ15" s="41" t="s">
        <v>108</v>
      </c>
      <c r="AK15" s="45">
        <f t="shared" ref="AK15" si="2">O15</f>
        <v>1598</v>
      </c>
      <c r="AL15" s="41" t="s">
        <v>109</v>
      </c>
      <c r="AM15" s="41">
        <v>2</v>
      </c>
      <c r="AN15" s="41" t="s">
        <v>110</v>
      </c>
    </row>
    <row r="16" spans="1:40" s="43" customFormat="1" x14ac:dyDescent="0.3">
      <c r="A16" s="42" t="s">
        <v>575</v>
      </c>
      <c r="B16" s="78" t="s">
        <v>499</v>
      </c>
      <c r="C16" s="79">
        <v>2</v>
      </c>
      <c r="D16" s="79" t="s">
        <v>96</v>
      </c>
      <c r="E16" s="50" t="s">
        <v>503</v>
      </c>
      <c r="F16" s="50" t="s">
        <v>250</v>
      </c>
      <c r="G16" s="50" t="s">
        <v>662</v>
      </c>
      <c r="H16" s="124" t="s">
        <v>532</v>
      </c>
      <c r="I16" s="100" t="s">
        <v>531</v>
      </c>
      <c r="J16" s="81" t="s">
        <v>97</v>
      </c>
      <c r="K16" s="81" t="s">
        <v>98</v>
      </c>
      <c r="L16" s="81" t="s">
        <v>99</v>
      </c>
      <c r="M16" s="81">
        <v>4</v>
      </c>
      <c r="N16" s="81" t="s">
        <v>100</v>
      </c>
      <c r="O16" s="81">
        <v>1598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99">
        <v>14</v>
      </c>
      <c r="V16" s="99">
        <v>229</v>
      </c>
      <c r="W16" s="49" t="s">
        <v>106</v>
      </c>
      <c r="X16" s="99">
        <v>22</v>
      </c>
      <c r="Y16" s="99">
        <v>46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65.7</v>
      </c>
      <c r="AI16" s="41" t="s">
        <v>128</v>
      </c>
      <c r="AJ16" s="41" t="s">
        <v>108</v>
      </c>
      <c r="AK16" s="45">
        <f t="shared" si="1"/>
        <v>1598</v>
      </c>
      <c r="AL16" s="41" t="s">
        <v>109</v>
      </c>
      <c r="AM16" s="41">
        <v>2</v>
      </c>
      <c r="AN16" s="41" t="s">
        <v>110</v>
      </c>
    </row>
    <row r="17" spans="1:40" s="43" customFormat="1" x14ac:dyDescent="0.3">
      <c r="A17" s="42" t="s">
        <v>575</v>
      </c>
      <c r="B17" s="78" t="s">
        <v>500</v>
      </c>
      <c r="C17" s="79">
        <v>2</v>
      </c>
      <c r="D17" s="79" t="s">
        <v>96</v>
      </c>
      <c r="E17" s="50" t="s">
        <v>504</v>
      </c>
      <c r="F17" s="50" t="s">
        <v>250</v>
      </c>
      <c r="G17" s="50" t="s">
        <v>661</v>
      </c>
      <c r="H17" s="124" t="s">
        <v>533</v>
      </c>
      <c r="I17" s="100" t="s">
        <v>534</v>
      </c>
      <c r="J17" s="81" t="s">
        <v>97</v>
      </c>
      <c r="K17" s="81" t="s">
        <v>98</v>
      </c>
      <c r="L17" s="81" t="s">
        <v>99</v>
      </c>
      <c r="M17" s="81">
        <v>4</v>
      </c>
      <c r="N17" s="81" t="s">
        <v>100</v>
      </c>
      <c r="O17" s="81">
        <v>1598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99">
        <v>11</v>
      </c>
      <c r="V17" s="99">
        <v>227</v>
      </c>
      <c r="W17" s="49" t="s">
        <v>106</v>
      </c>
      <c r="X17" s="99">
        <v>16</v>
      </c>
      <c r="Y17" s="99">
        <v>72</v>
      </c>
      <c r="Z17" s="49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82" t="s">
        <v>98</v>
      </c>
      <c r="AH17" s="84">
        <v>64</v>
      </c>
      <c r="AI17" s="41" t="s">
        <v>128</v>
      </c>
      <c r="AJ17" s="41" t="s">
        <v>108</v>
      </c>
      <c r="AK17" s="45">
        <f t="shared" si="1"/>
        <v>1598</v>
      </c>
      <c r="AL17" s="41" t="s">
        <v>109</v>
      </c>
      <c r="AM17" s="41">
        <v>2</v>
      </c>
      <c r="AN17" s="41" t="s">
        <v>110</v>
      </c>
    </row>
    <row r="18" spans="1:40" s="43" customFormat="1" x14ac:dyDescent="0.3">
      <c r="A18" s="42" t="s">
        <v>576</v>
      </c>
      <c r="B18" s="78" t="s">
        <v>501</v>
      </c>
      <c r="C18" s="79">
        <v>2</v>
      </c>
      <c r="D18" s="79" t="s">
        <v>96</v>
      </c>
      <c r="E18" s="50" t="s">
        <v>505</v>
      </c>
      <c r="F18" s="50" t="s">
        <v>250</v>
      </c>
      <c r="G18" s="50" t="s">
        <v>663</v>
      </c>
      <c r="H18" s="108" t="s">
        <v>535</v>
      </c>
      <c r="I18" s="100" t="s">
        <v>531</v>
      </c>
      <c r="J18" s="81" t="s">
        <v>97</v>
      </c>
      <c r="K18" s="81" t="s">
        <v>98</v>
      </c>
      <c r="L18" s="81" t="s">
        <v>99</v>
      </c>
      <c r="M18" s="81">
        <v>4</v>
      </c>
      <c r="N18" s="81" t="s">
        <v>100</v>
      </c>
      <c r="O18" s="81">
        <v>1598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99">
        <v>19</v>
      </c>
      <c r="V18" s="99">
        <v>256</v>
      </c>
      <c r="W18" s="49" t="s">
        <v>106</v>
      </c>
      <c r="X18" s="99">
        <v>29</v>
      </c>
      <c r="Y18" s="99">
        <v>209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61</v>
      </c>
      <c r="AI18" s="41" t="s">
        <v>128</v>
      </c>
      <c r="AJ18" s="41" t="s">
        <v>211</v>
      </c>
      <c r="AK18" s="45">
        <f t="shared" ref="AK18" si="3">O18</f>
        <v>1598</v>
      </c>
      <c r="AL18" s="41" t="s">
        <v>109</v>
      </c>
      <c r="AM18" s="41">
        <v>3</v>
      </c>
      <c r="AN18" s="41" t="s">
        <v>110</v>
      </c>
    </row>
    <row r="19" spans="1:40" s="43" customFormat="1" x14ac:dyDescent="0.3">
      <c r="A19" s="42" t="s">
        <v>576</v>
      </c>
      <c r="B19" s="78" t="s">
        <v>501</v>
      </c>
      <c r="C19" s="79">
        <v>2</v>
      </c>
      <c r="D19" s="79" t="s">
        <v>96</v>
      </c>
      <c r="E19" s="50" t="s">
        <v>505</v>
      </c>
      <c r="F19" s="50" t="s">
        <v>250</v>
      </c>
      <c r="G19" s="50" t="s">
        <v>663</v>
      </c>
      <c r="H19" s="108" t="s">
        <v>535</v>
      </c>
      <c r="I19" s="100" t="s">
        <v>531</v>
      </c>
      <c r="J19" s="81" t="s">
        <v>97</v>
      </c>
      <c r="K19" s="81" t="s">
        <v>98</v>
      </c>
      <c r="L19" s="81" t="s">
        <v>99</v>
      </c>
      <c r="M19" s="81">
        <v>4</v>
      </c>
      <c r="N19" s="81" t="s">
        <v>100</v>
      </c>
      <c r="O19" s="81">
        <v>1598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99">
        <v>19</v>
      </c>
      <c r="V19" s="99">
        <v>256</v>
      </c>
      <c r="W19" s="49" t="s">
        <v>106</v>
      </c>
      <c r="X19" s="99">
        <v>29</v>
      </c>
      <c r="Y19" s="99">
        <v>209</v>
      </c>
      <c r="Z19" s="49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82" t="s">
        <v>98</v>
      </c>
      <c r="AH19" s="84">
        <v>61</v>
      </c>
      <c r="AI19" s="41" t="s">
        <v>128</v>
      </c>
      <c r="AJ19" s="41" t="s">
        <v>211</v>
      </c>
      <c r="AK19" s="45">
        <f t="shared" si="1"/>
        <v>1598</v>
      </c>
      <c r="AL19" s="41" t="s">
        <v>109</v>
      </c>
      <c r="AM19" s="41">
        <v>3</v>
      </c>
      <c r="AN19" s="41" t="s">
        <v>110</v>
      </c>
    </row>
    <row r="20" spans="1:40" s="43" customFormat="1" x14ac:dyDescent="0.3">
      <c r="A20" s="42" t="s">
        <v>576</v>
      </c>
      <c r="B20" s="78" t="s">
        <v>502</v>
      </c>
      <c r="C20" s="79">
        <v>2</v>
      </c>
      <c r="D20" s="79" t="s">
        <v>96</v>
      </c>
      <c r="E20" s="50" t="s">
        <v>506</v>
      </c>
      <c r="F20" s="50" t="s">
        <v>250</v>
      </c>
      <c r="G20" s="50" t="s">
        <v>664</v>
      </c>
      <c r="H20" s="124" t="s">
        <v>536</v>
      </c>
      <c r="I20" s="100" t="s">
        <v>534</v>
      </c>
      <c r="J20" s="81" t="s">
        <v>97</v>
      </c>
      <c r="K20" s="81" t="s">
        <v>98</v>
      </c>
      <c r="L20" s="81" t="s">
        <v>99</v>
      </c>
      <c r="M20" s="81">
        <v>4</v>
      </c>
      <c r="N20" s="81" t="s">
        <v>100</v>
      </c>
      <c r="O20" s="81">
        <v>1598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99">
        <v>19</v>
      </c>
      <c r="V20" s="99">
        <v>256</v>
      </c>
      <c r="W20" s="49" t="s">
        <v>106</v>
      </c>
      <c r="X20" s="99">
        <v>29</v>
      </c>
      <c r="Y20" s="99">
        <v>209</v>
      </c>
      <c r="Z20" s="49" t="s">
        <v>106</v>
      </c>
      <c r="AA20" s="99" t="s">
        <v>113</v>
      </c>
      <c r="AB20" s="99" t="s">
        <v>113</v>
      </c>
      <c r="AC20" s="49" t="s">
        <v>113</v>
      </c>
      <c r="AD20" s="99" t="s">
        <v>113</v>
      </c>
      <c r="AE20" s="99" t="s">
        <v>113</v>
      </c>
      <c r="AF20" s="49" t="s">
        <v>113</v>
      </c>
      <c r="AG20" s="82" t="s">
        <v>98</v>
      </c>
      <c r="AH20" s="84">
        <v>59.6</v>
      </c>
      <c r="AI20" s="41" t="s">
        <v>128</v>
      </c>
      <c r="AJ20" s="41" t="s">
        <v>211</v>
      </c>
      <c r="AK20" s="45">
        <f t="shared" ref="AK20" si="4">O20</f>
        <v>1598</v>
      </c>
      <c r="AL20" s="41" t="s">
        <v>109</v>
      </c>
      <c r="AM20" s="41">
        <v>3</v>
      </c>
      <c r="AN20" s="41" t="s">
        <v>110</v>
      </c>
    </row>
  </sheetData>
  <autoFilter ref="A12:A20" xr:uid="{00000000-0009-0000-0000-000018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O48"/>
  <sheetViews>
    <sheetView showGridLines="0" zoomScaleNormal="100" workbookViewId="0"/>
  </sheetViews>
  <sheetFormatPr baseColWidth="10" defaultColWidth="11.44140625" defaultRowHeight="14.4" x14ac:dyDescent="0.3"/>
  <cols>
    <col min="1" max="1" width="39.109375" bestFit="1" customWidth="1"/>
    <col min="2" max="2" width="25.33203125" bestFit="1" customWidth="1"/>
    <col min="3" max="3" width="17.21875" bestFit="1" customWidth="1"/>
    <col min="4" max="4" width="5.33203125" style="1" customWidth="1"/>
    <col min="5" max="5" width="8.44140625" customWidth="1"/>
    <col min="6" max="6" width="30.21875" bestFit="1" customWidth="1"/>
    <col min="7" max="7" width="5.6640625" customWidth="1"/>
    <col min="8" max="8" width="7" customWidth="1"/>
    <col min="9" max="9" width="15.5546875" customWidth="1"/>
    <col min="10" max="10" width="23.44140625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82" t="s">
        <v>144</v>
      </c>
      <c r="G2" s="182"/>
      <c r="H2" s="182"/>
      <c r="I2" s="182"/>
      <c r="J2" s="182"/>
    </row>
    <row r="3" spans="1:41" s="57" customFormat="1" x14ac:dyDescent="0.3">
      <c r="F3" s="182"/>
      <c r="G3" s="182"/>
      <c r="H3" s="182"/>
      <c r="I3" s="182"/>
      <c r="J3" s="182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21" t="s">
        <v>22</v>
      </c>
    </row>
    <row r="8" spans="1:41" x14ac:dyDescent="0.3">
      <c r="A8" s="188"/>
      <c r="B8" s="27" t="s">
        <v>1191</v>
      </c>
      <c r="C8" s="27" t="s">
        <v>87</v>
      </c>
      <c r="D8" s="18" t="s">
        <v>41</v>
      </c>
      <c r="E8" s="16" t="s">
        <v>90</v>
      </c>
      <c r="F8" s="24" t="s">
        <v>42</v>
      </c>
      <c r="G8" s="161" t="s">
        <v>43</v>
      </c>
      <c r="H8" s="161" t="s">
        <v>91</v>
      </c>
      <c r="I8" s="161" t="s">
        <v>0</v>
      </c>
      <c r="J8" s="162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9" t="s">
        <v>15</v>
      </c>
      <c r="W8" s="180"/>
      <c r="X8" s="180"/>
      <c r="Y8" s="180"/>
      <c r="Z8" s="180"/>
      <c r="AA8" s="181"/>
      <c r="AB8" s="179" t="s">
        <v>16</v>
      </c>
      <c r="AC8" s="180"/>
      <c r="AD8" s="180"/>
      <c r="AE8" s="180"/>
      <c r="AF8" s="180"/>
      <c r="AG8" s="181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8"/>
      <c r="B9" s="27"/>
      <c r="C9" s="27" t="s">
        <v>86</v>
      </c>
      <c r="D9" s="18" t="s">
        <v>88</v>
      </c>
      <c r="E9" s="16" t="s">
        <v>89</v>
      </c>
      <c r="F9" s="16"/>
      <c r="G9" s="190"/>
      <c r="H9" s="190"/>
      <c r="I9" s="190"/>
      <c r="J9" s="191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8"/>
      <c r="B10" s="27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9"/>
      <c r="B11" s="160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4"/>
      <c r="B12" s="160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130" t="s">
        <v>906</v>
      </c>
      <c r="B13" s="130" t="s">
        <v>1251</v>
      </c>
      <c r="C13" s="50" t="s">
        <v>772</v>
      </c>
      <c r="D13" s="48">
        <v>2</v>
      </c>
      <c r="E13" s="48" t="s">
        <v>96</v>
      </c>
      <c r="F13" s="78" t="s">
        <v>750</v>
      </c>
      <c r="G13" s="50" t="s">
        <v>163</v>
      </c>
      <c r="H13" s="50" t="s">
        <v>165</v>
      </c>
      <c r="I13" s="50" t="s">
        <v>753</v>
      </c>
      <c r="J13" s="100" t="s">
        <v>748</v>
      </c>
      <c r="K13" s="47" t="s">
        <v>97</v>
      </c>
      <c r="L13" s="47" t="s">
        <v>98</v>
      </c>
      <c r="M13" s="47" t="s">
        <v>99</v>
      </c>
      <c r="N13" s="47">
        <v>4</v>
      </c>
      <c r="O13" s="47" t="s">
        <v>100</v>
      </c>
      <c r="P13" s="47">
        <v>1332</v>
      </c>
      <c r="Q13" s="47" t="s">
        <v>101</v>
      </c>
      <c r="R13" s="49" t="s">
        <v>102</v>
      </c>
      <c r="S13" s="47" t="s">
        <v>103</v>
      </c>
      <c r="T13" s="44" t="s">
        <v>747</v>
      </c>
      <c r="U13" s="49" t="s">
        <v>105</v>
      </c>
      <c r="V13" s="51">
        <v>17</v>
      </c>
      <c r="W13" s="51">
        <v>74</v>
      </c>
      <c r="X13" s="49">
        <v>1.9</v>
      </c>
      <c r="Y13" s="51">
        <v>19</v>
      </c>
      <c r="Z13" s="51">
        <v>26</v>
      </c>
      <c r="AA13" s="49">
        <v>0</v>
      </c>
      <c r="AB13" s="51"/>
      <c r="AC13" s="51"/>
      <c r="AD13" s="49"/>
      <c r="AE13" s="51"/>
      <c r="AF13" s="51"/>
      <c r="AG13" s="49"/>
      <c r="AH13" s="49" t="s">
        <v>98</v>
      </c>
      <c r="AI13" s="46">
        <v>71.900000000000006</v>
      </c>
      <c r="AJ13" s="44" t="s">
        <v>107</v>
      </c>
      <c r="AK13" s="44" t="s">
        <v>108</v>
      </c>
      <c r="AL13" s="45">
        <f t="shared" ref="AL13" si="0">P13</f>
        <v>1332</v>
      </c>
      <c r="AM13" s="44" t="s">
        <v>747</v>
      </c>
      <c r="AN13" s="44">
        <v>1</v>
      </c>
      <c r="AO13" s="41" t="s">
        <v>110</v>
      </c>
    </row>
    <row r="14" spans="1:41" s="43" customFormat="1" x14ac:dyDescent="0.3">
      <c r="A14" s="130" t="s">
        <v>906</v>
      </c>
      <c r="B14" s="130" t="s">
        <v>1251</v>
      </c>
      <c r="C14" s="50" t="s">
        <v>772</v>
      </c>
      <c r="D14" s="48">
        <v>2</v>
      </c>
      <c r="E14" s="48" t="s">
        <v>96</v>
      </c>
      <c r="F14" s="78" t="s">
        <v>750</v>
      </c>
      <c r="G14" s="50" t="s">
        <v>163</v>
      </c>
      <c r="H14" s="50" t="s">
        <v>165</v>
      </c>
      <c r="I14" s="50" t="s">
        <v>1252</v>
      </c>
      <c r="J14" s="100" t="s">
        <v>748</v>
      </c>
      <c r="K14" s="47" t="s">
        <v>97</v>
      </c>
      <c r="L14" s="47" t="s">
        <v>98</v>
      </c>
      <c r="M14" s="47" t="s">
        <v>99</v>
      </c>
      <c r="N14" s="47">
        <v>4</v>
      </c>
      <c r="O14" s="47" t="s">
        <v>100</v>
      </c>
      <c r="P14" s="47">
        <v>1332</v>
      </c>
      <c r="Q14" s="47" t="s">
        <v>101</v>
      </c>
      <c r="R14" s="49" t="s">
        <v>102</v>
      </c>
      <c r="S14" s="47" t="s">
        <v>103</v>
      </c>
      <c r="T14" s="44" t="s">
        <v>747</v>
      </c>
      <c r="U14" s="49" t="s">
        <v>105</v>
      </c>
      <c r="V14" s="51">
        <v>17</v>
      </c>
      <c r="W14" s="51">
        <v>74</v>
      </c>
      <c r="X14" s="49">
        <v>1.9</v>
      </c>
      <c r="Y14" s="51">
        <v>19</v>
      </c>
      <c r="Z14" s="51">
        <v>26</v>
      </c>
      <c r="AA14" s="49">
        <v>0</v>
      </c>
      <c r="AB14" s="51"/>
      <c r="AC14" s="51"/>
      <c r="AD14" s="49"/>
      <c r="AE14" s="51"/>
      <c r="AF14" s="51"/>
      <c r="AG14" s="49"/>
      <c r="AH14" s="49" t="s">
        <v>98</v>
      </c>
      <c r="AI14" s="46">
        <v>71.900000000000006</v>
      </c>
      <c r="AJ14" s="44" t="s">
        <v>107</v>
      </c>
      <c r="AK14" s="44" t="s">
        <v>108</v>
      </c>
      <c r="AL14" s="45">
        <f t="shared" ref="AL14:AL30" si="1">P14</f>
        <v>1332</v>
      </c>
      <c r="AM14" s="44" t="s">
        <v>747</v>
      </c>
      <c r="AN14" s="44">
        <v>1</v>
      </c>
      <c r="AO14" s="41" t="s">
        <v>110</v>
      </c>
    </row>
    <row r="15" spans="1:41" s="43" customFormat="1" x14ac:dyDescent="0.3">
      <c r="A15" s="130" t="s">
        <v>906</v>
      </c>
      <c r="B15" s="130" t="s">
        <v>1251</v>
      </c>
      <c r="C15" s="50" t="s">
        <v>773</v>
      </c>
      <c r="D15" s="48">
        <v>2</v>
      </c>
      <c r="E15" s="48" t="s">
        <v>96</v>
      </c>
      <c r="F15" s="78" t="s">
        <v>750</v>
      </c>
      <c r="G15" s="50" t="s">
        <v>163</v>
      </c>
      <c r="H15" s="50" t="s">
        <v>165</v>
      </c>
      <c r="I15" s="50" t="s">
        <v>753</v>
      </c>
      <c r="J15" s="100" t="s">
        <v>748</v>
      </c>
      <c r="K15" s="47" t="s">
        <v>97</v>
      </c>
      <c r="L15" s="47" t="s">
        <v>98</v>
      </c>
      <c r="M15" s="47" t="s">
        <v>99</v>
      </c>
      <c r="N15" s="47">
        <v>4</v>
      </c>
      <c r="O15" s="47" t="s">
        <v>100</v>
      </c>
      <c r="P15" s="47">
        <v>1332</v>
      </c>
      <c r="Q15" s="47" t="s">
        <v>101</v>
      </c>
      <c r="R15" s="49" t="s">
        <v>102</v>
      </c>
      <c r="S15" s="47" t="s">
        <v>103</v>
      </c>
      <c r="T15" s="44" t="s">
        <v>747</v>
      </c>
      <c r="U15" s="49" t="s">
        <v>105</v>
      </c>
      <c r="V15" s="51">
        <v>17</v>
      </c>
      <c r="W15" s="51">
        <v>48</v>
      </c>
      <c r="X15" s="49">
        <v>0.6</v>
      </c>
      <c r="Y15" s="51">
        <v>21</v>
      </c>
      <c r="Z15" s="51">
        <v>16</v>
      </c>
      <c r="AA15" s="49">
        <v>0</v>
      </c>
      <c r="AB15" s="51"/>
      <c r="AC15" s="51"/>
      <c r="AD15" s="49"/>
      <c r="AE15" s="51"/>
      <c r="AF15" s="51"/>
      <c r="AG15" s="49"/>
      <c r="AH15" s="49" t="s">
        <v>98</v>
      </c>
      <c r="AI15" s="46">
        <v>71.900000000000006</v>
      </c>
      <c r="AJ15" s="44" t="s">
        <v>107</v>
      </c>
      <c r="AK15" s="44" t="s">
        <v>108</v>
      </c>
      <c r="AL15" s="45">
        <f t="shared" ref="AL15" si="2">P15</f>
        <v>1332</v>
      </c>
      <c r="AM15" s="44" t="s">
        <v>747</v>
      </c>
      <c r="AN15" s="44">
        <v>2</v>
      </c>
      <c r="AO15" s="41" t="s">
        <v>110</v>
      </c>
    </row>
    <row r="16" spans="1:41" s="43" customFormat="1" x14ac:dyDescent="0.3">
      <c r="A16" s="130" t="s">
        <v>906</v>
      </c>
      <c r="B16" s="130" t="s">
        <v>1251</v>
      </c>
      <c r="C16" s="50" t="s">
        <v>773</v>
      </c>
      <c r="D16" s="48">
        <v>2</v>
      </c>
      <c r="E16" s="48" t="s">
        <v>96</v>
      </c>
      <c r="F16" s="78" t="s">
        <v>750</v>
      </c>
      <c r="G16" s="50" t="s">
        <v>163</v>
      </c>
      <c r="H16" s="50" t="s">
        <v>165</v>
      </c>
      <c r="I16" s="50" t="s">
        <v>1252</v>
      </c>
      <c r="J16" s="100" t="s">
        <v>748</v>
      </c>
      <c r="K16" s="47" t="s">
        <v>97</v>
      </c>
      <c r="L16" s="47" t="s">
        <v>98</v>
      </c>
      <c r="M16" s="47" t="s">
        <v>99</v>
      </c>
      <c r="N16" s="47">
        <v>4</v>
      </c>
      <c r="O16" s="47" t="s">
        <v>100</v>
      </c>
      <c r="P16" s="47">
        <v>1332</v>
      </c>
      <c r="Q16" s="47" t="s">
        <v>101</v>
      </c>
      <c r="R16" s="49" t="s">
        <v>102</v>
      </c>
      <c r="S16" s="47" t="s">
        <v>103</v>
      </c>
      <c r="T16" s="44" t="s">
        <v>747</v>
      </c>
      <c r="U16" s="49" t="s">
        <v>105</v>
      </c>
      <c r="V16" s="51">
        <v>17</v>
      </c>
      <c r="W16" s="51">
        <v>48</v>
      </c>
      <c r="X16" s="49">
        <v>0.6</v>
      </c>
      <c r="Y16" s="51">
        <v>21</v>
      </c>
      <c r="Z16" s="51">
        <v>16</v>
      </c>
      <c r="AA16" s="49">
        <v>0</v>
      </c>
      <c r="AB16" s="51"/>
      <c r="AC16" s="51"/>
      <c r="AD16" s="49"/>
      <c r="AE16" s="51"/>
      <c r="AF16" s="51"/>
      <c r="AG16" s="49"/>
      <c r="AH16" s="49" t="s">
        <v>98</v>
      </c>
      <c r="AI16" s="46">
        <v>71.900000000000006</v>
      </c>
      <c r="AJ16" s="44" t="s">
        <v>107</v>
      </c>
      <c r="AK16" s="44" t="s">
        <v>108</v>
      </c>
      <c r="AL16" s="45">
        <f t="shared" si="1"/>
        <v>1332</v>
      </c>
      <c r="AM16" s="44" t="s">
        <v>747</v>
      </c>
      <c r="AN16" s="44">
        <v>2</v>
      </c>
      <c r="AO16" s="41" t="s">
        <v>110</v>
      </c>
    </row>
    <row r="17" spans="1:41" s="43" customFormat="1" x14ac:dyDescent="0.3">
      <c r="A17" s="130" t="s">
        <v>907</v>
      </c>
      <c r="B17" s="130" t="s">
        <v>1253</v>
      </c>
      <c r="C17" s="50" t="s">
        <v>774</v>
      </c>
      <c r="D17" s="48">
        <v>2</v>
      </c>
      <c r="E17" s="48" t="s">
        <v>96</v>
      </c>
      <c r="F17" s="78" t="s">
        <v>751</v>
      </c>
      <c r="G17" s="50" t="s">
        <v>163</v>
      </c>
      <c r="H17" s="50" t="s">
        <v>165</v>
      </c>
      <c r="I17" s="50" t="s">
        <v>752</v>
      </c>
      <c r="J17" s="100" t="s">
        <v>748</v>
      </c>
      <c r="K17" s="47" t="s">
        <v>97</v>
      </c>
      <c r="L17" s="47" t="s">
        <v>98</v>
      </c>
      <c r="M17" s="47" t="s">
        <v>99</v>
      </c>
      <c r="N17" s="47">
        <v>4</v>
      </c>
      <c r="O17" s="47" t="s">
        <v>100</v>
      </c>
      <c r="P17" s="47">
        <v>1332</v>
      </c>
      <c r="Q17" s="47" t="s">
        <v>101</v>
      </c>
      <c r="R17" s="49" t="s">
        <v>102</v>
      </c>
      <c r="S17" s="47" t="s">
        <v>103</v>
      </c>
      <c r="T17" s="44" t="s">
        <v>747</v>
      </c>
      <c r="U17" s="49" t="s">
        <v>105</v>
      </c>
      <c r="V17" s="51">
        <v>13</v>
      </c>
      <c r="W17" s="51">
        <v>73</v>
      </c>
      <c r="X17" s="49">
        <v>2.6</v>
      </c>
      <c r="Y17" s="51">
        <v>16</v>
      </c>
      <c r="Z17" s="51">
        <v>54</v>
      </c>
      <c r="AA17" s="49">
        <v>0</v>
      </c>
      <c r="AB17" s="51"/>
      <c r="AC17" s="51"/>
      <c r="AD17" s="49"/>
      <c r="AE17" s="51"/>
      <c r="AF17" s="51"/>
      <c r="AG17" s="49"/>
      <c r="AH17" s="49" t="s">
        <v>98</v>
      </c>
      <c r="AI17" s="46">
        <v>81.7</v>
      </c>
      <c r="AJ17" s="44" t="s">
        <v>107</v>
      </c>
      <c r="AK17" s="44" t="s">
        <v>108</v>
      </c>
      <c r="AL17" s="45">
        <f t="shared" ref="AL17" si="3">P17</f>
        <v>1332</v>
      </c>
      <c r="AM17" s="44" t="s">
        <v>747</v>
      </c>
      <c r="AN17" s="44">
        <v>3</v>
      </c>
      <c r="AO17" s="41" t="s">
        <v>110</v>
      </c>
    </row>
    <row r="18" spans="1:41" s="43" customFormat="1" x14ac:dyDescent="0.3">
      <c r="A18" s="130" t="s">
        <v>907</v>
      </c>
      <c r="B18" s="130" t="s">
        <v>1253</v>
      </c>
      <c r="C18" s="50" t="s">
        <v>774</v>
      </c>
      <c r="D18" s="48">
        <v>2</v>
      </c>
      <c r="E18" s="48" t="s">
        <v>96</v>
      </c>
      <c r="F18" s="78" t="s">
        <v>751</v>
      </c>
      <c r="G18" s="50" t="s">
        <v>163</v>
      </c>
      <c r="H18" s="50" t="s">
        <v>165</v>
      </c>
      <c r="I18" s="50" t="s">
        <v>1254</v>
      </c>
      <c r="J18" s="100" t="s">
        <v>748</v>
      </c>
      <c r="K18" s="47" t="s">
        <v>97</v>
      </c>
      <c r="L18" s="47" t="s">
        <v>98</v>
      </c>
      <c r="M18" s="47" t="s">
        <v>99</v>
      </c>
      <c r="N18" s="47">
        <v>4</v>
      </c>
      <c r="O18" s="47" t="s">
        <v>100</v>
      </c>
      <c r="P18" s="47">
        <v>1332</v>
      </c>
      <c r="Q18" s="47" t="s">
        <v>101</v>
      </c>
      <c r="R18" s="49" t="s">
        <v>102</v>
      </c>
      <c r="S18" s="47" t="s">
        <v>103</v>
      </c>
      <c r="T18" s="44" t="s">
        <v>747</v>
      </c>
      <c r="U18" s="49" t="s">
        <v>105</v>
      </c>
      <c r="V18" s="51">
        <v>13</v>
      </c>
      <c r="W18" s="51">
        <v>73</v>
      </c>
      <c r="X18" s="49">
        <v>2.6</v>
      </c>
      <c r="Y18" s="51">
        <v>16</v>
      </c>
      <c r="Z18" s="51">
        <v>54</v>
      </c>
      <c r="AA18" s="49">
        <v>0</v>
      </c>
      <c r="AB18" s="51"/>
      <c r="AC18" s="51"/>
      <c r="AD18" s="49"/>
      <c r="AE18" s="51"/>
      <c r="AF18" s="51"/>
      <c r="AG18" s="49"/>
      <c r="AH18" s="49" t="s">
        <v>98</v>
      </c>
      <c r="AI18" s="46">
        <v>81.7</v>
      </c>
      <c r="AJ18" s="44" t="s">
        <v>107</v>
      </c>
      <c r="AK18" s="44" t="s">
        <v>108</v>
      </c>
      <c r="AL18" s="45">
        <f t="shared" si="1"/>
        <v>1332</v>
      </c>
      <c r="AM18" s="44" t="s">
        <v>747</v>
      </c>
      <c r="AN18" s="44">
        <v>3</v>
      </c>
      <c r="AO18" s="41" t="s">
        <v>110</v>
      </c>
    </row>
    <row r="19" spans="1:41" s="43" customFormat="1" x14ac:dyDescent="0.3">
      <c r="A19" s="130" t="s">
        <v>908</v>
      </c>
      <c r="B19" s="130" t="s">
        <v>1255</v>
      </c>
      <c r="C19" s="50" t="s">
        <v>775</v>
      </c>
      <c r="D19" s="48">
        <v>2</v>
      </c>
      <c r="E19" s="48" t="s">
        <v>96</v>
      </c>
      <c r="F19" s="78" t="s">
        <v>946</v>
      </c>
      <c r="G19" s="50" t="s">
        <v>201</v>
      </c>
      <c r="H19" s="50" t="s">
        <v>360</v>
      </c>
      <c r="I19" s="50" t="s">
        <v>754</v>
      </c>
      <c r="J19" s="100" t="s">
        <v>760</v>
      </c>
      <c r="K19" s="47" t="s">
        <v>97</v>
      </c>
      <c r="L19" s="47" t="s">
        <v>98</v>
      </c>
      <c r="M19" s="47" t="s">
        <v>99</v>
      </c>
      <c r="N19" s="47">
        <v>4</v>
      </c>
      <c r="O19" s="47" t="s">
        <v>100</v>
      </c>
      <c r="P19" s="47">
        <v>1332</v>
      </c>
      <c r="Q19" s="47" t="s">
        <v>101</v>
      </c>
      <c r="R19" s="49" t="s">
        <v>102</v>
      </c>
      <c r="S19" s="47" t="s">
        <v>103</v>
      </c>
      <c r="T19" s="44" t="s">
        <v>747</v>
      </c>
      <c r="U19" s="49" t="s">
        <v>105</v>
      </c>
      <c r="V19" s="51">
        <v>14</v>
      </c>
      <c r="W19" s="51">
        <v>7</v>
      </c>
      <c r="X19" s="49">
        <v>0.18</v>
      </c>
      <c r="Y19" s="51">
        <v>16</v>
      </c>
      <c r="Z19" s="51">
        <v>9</v>
      </c>
      <c r="AA19" s="49">
        <v>0.11</v>
      </c>
      <c r="AB19" s="51"/>
      <c r="AC19" s="51"/>
      <c r="AD19" s="49"/>
      <c r="AE19" s="51"/>
      <c r="AF19" s="51"/>
      <c r="AG19" s="49"/>
      <c r="AH19" s="49" t="s">
        <v>98</v>
      </c>
      <c r="AI19" s="46">
        <v>54.1</v>
      </c>
      <c r="AJ19" s="44" t="s">
        <v>107</v>
      </c>
      <c r="AK19" s="44" t="s">
        <v>108</v>
      </c>
      <c r="AL19" s="45">
        <f t="shared" ref="AL19:AL29" si="4">P19</f>
        <v>1332</v>
      </c>
      <c r="AM19" s="44" t="s">
        <v>747</v>
      </c>
      <c r="AN19" s="44">
        <v>4</v>
      </c>
      <c r="AO19" s="41" t="s">
        <v>110</v>
      </c>
    </row>
    <row r="20" spans="1:41" s="43" customFormat="1" x14ac:dyDescent="0.3">
      <c r="A20" s="130" t="s">
        <v>909</v>
      </c>
      <c r="B20" s="130" t="s">
        <v>1255</v>
      </c>
      <c r="C20" s="50" t="s">
        <v>775</v>
      </c>
      <c r="D20" s="48">
        <v>2</v>
      </c>
      <c r="E20" s="48" t="s">
        <v>96</v>
      </c>
      <c r="F20" s="78" t="s">
        <v>946</v>
      </c>
      <c r="G20" s="50" t="s">
        <v>201</v>
      </c>
      <c r="H20" s="50" t="s">
        <v>361</v>
      </c>
      <c r="I20" s="50" t="s">
        <v>754</v>
      </c>
      <c r="J20" s="100" t="s">
        <v>760</v>
      </c>
      <c r="K20" s="47" t="s">
        <v>97</v>
      </c>
      <c r="L20" s="47" t="s">
        <v>98</v>
      </c>
      <c r="M20" s="47" t="s">
        <v>99</v>
      </c>
      <c r="N20" s="47">
        <v>4</v>
      </c>
      <c r="O20" s="47" t="s">
        <v>100</v>
      </c>
      <c r="P20" s="47">
        <v>1332</v>
      </c>
      <c r="Q20" s="47" t="s">
        <v>101</v>
      </c>
      <c r="R20" s="49" t="s">
        <v>102</v>
      </c>
      <c r="S20" s="47" t="s">
        <v>103</v>
      </c>
      <c r="T20" s="44" t="s">
        <v>747</v>
      </c>
      <c r="U20" s="49" t="s">
        <v>105</v>
      </c>
      <c r="V20" s="51">
        <v>14</v>
      </c>
      <c r="W20" s="51">
        <v>7</v>
      </c>
      <c r="X20" s="49">
        <v>0.18</v>
      </c>
      <c r="Y20" s="51">
        <v>16</v>
      </c>
      <c r="Z20" s="51">
        <v>9</v>
      </c>
      <c r="AA20" s="49">
        <v>0.11</v>
      </c>
      <c r="AB20" s="51"/>
      <c r="AC20" s="51"/>
      <c r="AD20" s="49"/>
      <c r="AE20" s="51"/>
      <c r="AF20" s="51"/>
      <c r="AG20" s="49"/>
      <c r="AH20" s="49" t="s">
        <v>98</v>
      </c>
      <c r="AI20" s="46">
        <v>54.1</v>
      </c>
      <c r="AJ20" s="44" t="s">
        <v>107</v>
      </c>
      <c r="AK20" s="44" t="s">
        <v>108</v>
      </c>
      <c r="AL20" s="45">
        <f t="shared" si="4"/>
        <v>1332</v>
      </c>
      <c r="AM20" s="44" t="s">
        <v>747</v>
      </c>
      <c r="AN20" s="44">
        <v>4</v>
      </c>
      <c r="AO20" s="41" t="s">
        <v>110</v>
      </c>
    </row>
    <row r="21" spans="1:41" s="43" customFormat="1" x14ac:dyDescent="0.3">
      <c r="A21" s="130" t="s">
        <v>910</v>
      </c>
      <c r="B21" s="130" t="s">
        <v>1257</v>
      </c>
      <c r="C21" s="50" t="s">
        <v>776</v>
      </c>
      <c r="D21" s="48">
        <v>2</v>
      </c>
      <c r="E21" s="48" t="s">
        <v>96</v>
      </c>
      <c r="F21" s="78" t="s">
        <v>947</v>
      </c>
      <c r="G21" s="50" t="s">
        <v>201</v>
      </c>
      <c r="H21" s="50" t="s">
        <v>360</v>
      </c>
      <c r="I21" s="50" t="s">
        <v>755</v>
      </c>
      <c r="J21" s="100" t="s">
        <v>760</v>
      </c>
      <c r="K21" s="47" t="s">
        <v>97</v>
      </c>
      <c r="L21" s="47" t="s">
        <v>98</v>
      </c>
      <c r="M21" s="47" t="s">
        <v>99</v>
      </c>
      <c r="N21" s="47">
        <v>4</v>
      </c>
      <c r="O21" s="47" t="s">
        <v>100</v>
      </c>
      <c r="P21" s="47">
        <v>1332</v>
      </c>
      <c r="Q21" s="47" t="s">
        <v>101</v>
      </c>
      <c r="R21" s="49" t="s">
        <v>102</v>
      </c>
      <c r="S21" s="47" t="s">
        <v>103</v>
      </c>
      <c r="T21" s="44" t="s">
        <v>747</v>
      </c>
      <c r="U21" s="49" t="s">
        <v>105</v>
      </c>
      <c r="V21" s="83">
        <v>11</v>
      </c>
      <c r="W21" s="83">
        <v>26</v>
      </c>
      <c r="X21" s="82">
        <v>1.86</v>
      </c>
      <c r="Y21" s="83">
        <v>16</v>
      </c>
      <c r="Z21" s="83">
        <v>35</v>
      </c>
      <c r="AA21" s="82">
        <v>0.04</v>
      </c>
      <c r="AB21" s="51"/>
      <c r="AC21" s="51"/>
      <c r="AD21" s="49"/>
      <c r="AE21" s="51"/>
      <c r="AF21" s="51"/>
      <c r="AG21" s="49"/>
      <c r="AH21" s="49" t="s">
        <v>98</v>
      </c>
      <c r="AI21" s="46">
        <v>86.4</v>
      </c>
      <c r="AJ21" s="44" t="s">
        <v>107</v>
      </c>
      <c r="AK21" s="44" t="s">
        <v>108</v>
      </c>
      <c r="AL21" s="45">
        <f t="shared" si="4"/>
        <v>1332</v>
      </c>
      <c r="AM21" s="44" t="s">
        <v>747</v>
      </c>
      <c r="AN21" s="44">
        <v>5</v>
      </c>
      <c r="AO21" s="41" t="s">
        <v>110</v>
      </c>
    </row>
    <row r="22" spans="1:41" s="43" customFormat="1" x14ac:dyDescent="0.3">
      <c r="A22" s="130" t="s">
        <v>911</v>
      </c>
      <c r="B22" s="130" t="s">
        <v>1257</v>
      </c>
      <c r="C22" s="50" t="s">
        <v>776</v>
      </c>
      <c r="D22" s="48">
        <v>2</v>
      </c>
      <c r="E22" s="48" t="s">
        <v>96</v>
      </c>
      <c r="F22" s="78" t="s">
        <v>947</v>
      </c>
      <c r="G22" s="50" t="s">
        <v>201</v>
      </c>
      <c r="H22" s="50" t="s">
        <v>361</v>
      </c>
      <c r="I22" s="50" t="s">
        <v>755</v>
      </c>
      <c r="J22" s="100" t="s">
        <v>760</v>
      </c>
      <c r="K22" s="47" t="s">
        <v>97</v>
      </c>
      <c r="L22" s="47" t="s">
        <v>98</v>
      </c>
      <c r="M22" s="47" t="s">
        <v>99</v>
      </c>
      <c r="N22" s="47">
        <v>4</v>
      </c>
      <c r="O22" s="47" t="s">
        <v>100</v>
      </c>
      <c r="P22" s="47">
        <v>1332</v>
      </c>
      <c r="Q22" s="47" t="s">
        <v>101</v>
      </c>
      <c r="R22" s="49" t="s">
        <v>102</v>
      </c>
      <c r="S22" s="47" t="s">
        <v>103</v>
      </c>
      <c r="T22" s="44" t="s">
        <v>747</v>
      </c>
      <c r="U22" s="49" t="s">
        <v>105</v>
      </c>
      <c r="V22" s="83">
        <v>11</v>
      </c>
      <c r="W22" s="83">
        <v>26</v>
      </c>
      <c r="X22" s="82">
        <v>1.86</v>
      </c>
      <c r="Y22" s="83">
        <v>16</v>
      </c>
      <c r="Z22" s="83">
        <v>35</v>
      </c>
      <c r="AA22" s="82">
        <v>0.04</v>
      </c>
      <c r="AB22" s="51"/>
      <c r="AC22" s="51"/>
      <c r="AD22" s="49"/>
      <c r="AE22" s="51"/>
      <c r="AF22" s="51"/>
      <c r="AG22" s="49"/>
      <c r="AH22" s="49" t="s">
        <v>98</v>
      </c>
      <c r="AI22" s="46">
        <v>86.4</v>
      </c>
      <c r="AJ22" s="44" t="s">
        <v>107</v>
      </c>
      <c r="AK22" s="44" t="s">
        <v>108</v>
      </c>
      <c r="AL22" s="45">
        <f t="shared" si="4"/>
        <v>1332</v>
      </c>
      <c r="AM22" s="44" t="s">
        <v>747</v>
      </c>
      <c r="AN22" s="44">
        <v>5</v>
      </c>
      <c r="AO22" s="41" t="s">
        <v>110</v>
      </c>
    </row>
    <row r="23" spans="1:41" s="43" customFormat="1" x14ac:dyDescent="0.3">
      <c r="A23" s="130" t="s">
        <v>912</v>
      </c>
      <c r="B23" s="130" t="s">
        <v>1256</v>
      </c>
      <c r="C23" s="50" t="s">
        <v>777</v>
      </c>
      <c r="D23" s="48">
        <v>2</v>
      </c>
      <c r="E23" s="48" t="s">
        <v>96</v>
      </c>
      <c r="F23" s="78" t="s">
        <v>1061</v>
      </c>
      <c r="G23" s="50" t="s">
        <v>201</v>
      </c>
      <c r="H23" s="50" t="s">
        <v>360</v>
      </c>
      <c r="I23" s="50" t="s">
        <v>756</v>
      </c>
      <c r="J23" s="100" t="s">
        <v>760</v>
      </c>
      <c r="K23" s="47" t="s">
        <v>97</v>
      </c>
      <c r="L23" s="47" t="s">
        <v>98</v>
      </c>
      <c r="M23" s="47" t="s">
        <v>99</v>
      </c>
      <c r="N23" s="47">
        <v>4</v>
      </c>
      <c r="O23" s="47" t="s">
        <v>100</v>
      </c>
      <c r="P23" s="47">
        <v>1332</v>
      </c>
      <c r="Q23" s="47" t="s">
        <v>101</v>
      </c>
      <c r="R23" s="49" t="s">
        <v>102</v>
      </c>
      <c r="S23" s="47" t="s">
        <v>103</v>
      </c>
      <c r="T23" s="44" t="s">
        <v>747</v>
      </c>
      <c r="U23" s="49" t="s">
        <v>105</v>
      </c>
      <c r="V23" s="83">
        <v>11</v>
      </c>
      <c r="W23" s="83">
        <v>26</v>
      </c>
      <c r="X23" s="82">
        <v>1.86</v>
      </c>
      <c r="Y23" s="83">
        <v>16</v>
      </c>
      <c r="Z23" s="83">
        <v>35</v>
      </c>
      <c r="AA23" s="82">
        <v>0.04</v>
      </c>
      <c r="AB23" s="51"/>
      <c r="AC23" s="51"/>
      <c r="AD23" s="49"/>
      <c r="AE23" s="51"/>
      <c r="AF23" s="51"/>
      <c r="AG23" s="49"/>
      <c r="AH23" s="49" t="s">
        <v>98</v>
      </c>
      <c r="AI23" s="46">
        <v>62.6</v>
      </c>
      <c r="AJ23" s="44" t="s">
        <v>107</v>
      </c>
      <c r="AK23" s="44" t="s">
        <v>108</v>
      </c>
      <c r="AL23" s="45">
        <f t="shared" ref="AL23:AL28" si="5">P23</f>
        <v>1332</v>
      </c>
      <c r="AM23" s="44" t="s">
        <v>747</v>
      </c>
      <c r="AN23" s="44">
        <v>5</v>
      </c>
      <c r="AO23" s="41" t="s">
        <v>110</v>
      </c>
    </row>
    <row r="24" spans="1:41" s="43" customFormat="1" x14ac:dyDescent="0.3">
      <c r="A24" s="130" t="s">
        <v>913</v>
      </c>
      <c r="B24" s="130" t="s">
        <v>1256</v>
      </c>
      <c r="C24" s="50" t="s">
        <v>777</v>
      </c>
      <c r="D24" s="48">
        <v>2</v>
      </c>
      <c r="E24" s="48" t="s">
        <v>96</v>
      </c>
      <c r="F24" s="78" t="s">
        <v>1061</v>
      </c>
      <c r="G24" s="50" t="s">
        <v>201</v>
      </c>
      <c r="H24" s="50" t="s">
        <v>758</v>
      </c>
      <c r="I24" s="50" t="s">
        <v>757</v>
      </c>
      <c r="J24" s="100" t="s">
        <v>760</v>
      </c>
      <c r="K24" s="47" t="s">
        <v>97</v>
      </c>
      <c r="L24" s="47" t="s">
        <v>98</v>
      </c>
      <c r="M24" s="47" t="s">
        <v>99</v>
      </c>
      <c r="N24" s="47">
        <v>4</v>
      </c>
      <c r="O24" s="47" t="s">
        <v>100</v>
      </c>
      <c r="P24" s="47">
        <v>1332</v>
      </c>
      <c r="Q24" s="47" t="s">
        <v>101</v>
      </c>
      <c r="R24" s="49" t="s">
        <v>102</v>
      </c>
      <c r="S24" s="47" t="s">
        <v>103</v>
      </c>
      <c r="T24" s="44" t="s">
        <v>747</v>
      </c>
      <c r="U24" s="49" t="s">
        <v>105</v>
      </c>
      <c r="V24" s="83">
        <v>11</v>
      </c>
      <c r="W24" s="83">
        <v>26</v>
      </c>
      <c r="X24" s="82">
        <v>1.86</v>
      </c>
      <c r="Y24" s="83">
        <v>16</v>
      </c>
      <c r="Z24" s="83">
        <v>35</v>
      </c>
      <c r="AA24" s="82">
        <v>0.04</v>
      </c>
      <c r="AB24" s="51"/>
      <c r="AC24" s="51"/>
      <c r="AD24" s="49"/>
      <c r="AE24" s="51"/>
      <c r="AF24" s="51"/>
      <c r="AG24" s="49"/>
      <c r="AH24" s="49" t="s">
        <v>98</v>
      </c>
      <c r="AI24" s="46">
        <v>62.6</v>
      </c>
      <c r="AJ24" s="44" t="s">
        <v>107</v>
      </c>
      <c r="AK24" s="44" t="s">
        <v>108</v>
      </c>
      <c r="AL24" s="45">
        <f t="shared" si="5"/>
        <v>1332</v>
      </c>
      <c r="AM24" s="44" t="s">
        <v>747</v>
      </c>
      <c r="AN24" s="44">
        <v>5</v>
      </c>
      <c r="AO24" s="41" t="s">
        <v>110</v>
      </c>
    </row>
    <row r="25" spans="1:41" s="43" customFormat="1" x14ac:dyDescent="0.3">
      <c r="A25" s="130" t="s">
        <v>914</v>
      </c>
      <c r="B25" s="130" t="s">
        <v>1256</v>
      </c>
      <c r="C25" s="50" t="s">
        <v>777</v>
      </c>
      <c r="D25" s="48">
        <v>2</v>
      </c>
      <c r="E25" s="48" t="s">
        <v>96</v>
      </c>
      <c r="F25" s="78" t="s">
        <v>1061</v>
      </c>
      <c r="G25" s="50" t="s">
        <v>201</v>
      </c>
      <c r="H25" s="50" t="s">
        <v>361</v>
      </c>
      <c r="I25" s="50" t="s">
        <v>757</v>
      </c>
      <c r="J25" s="100" t="s">
        <v>760</v>
      </c>
      <c r="K25" s="47" t="s">
        <v>97</v>
      </c>
      <c r="L25" s="47" t="s">
        <v>98</v>
      </c>
      <c r="M25" s="47" t="s">
        <v>99</v>
      </c>
      <c r="N25" s="47">
        <v>4</v>
      </c>
      <c r="O25" s="47" t="s">
        <v>100</v>
      </c>
      <c r="P25" s="47">
        <v>1332</v>
      </c>
      <c r="Q25" s="47" t="s">
        <v>101</v>
      </c>
      <c r="R25" s="49" t="s">
        <v>102</v>
      </c>
      <c r="S25" s="47" t="s">
        <v>103</v>
      </c>
      <c r="T25" s="44" t="s">
        <v>747</v>
      </c>
      <c r="U25" s="49" t="s">
        <v>105</v>
      </c>
      <c r="V25" s="83">
        <v>11</v>
      </c>
      <c r="W25" s="83">
        <v>26</v>
      </c>
      <c r="X25" s="82">
        <v>1.86</v>
      </c>
      <c r="Y25" s="83">
        <v>16</v>
      </c>
      <c r="Z25" s="83">
        <v>35</v>
      </c>
      <c r="AA25" s="82">
        <v>0.04</v>
      </c>
      <c r="AB25" s="51"/>
      <c r="AC25" s="51"/>
      <c r="AD25" s="49"/>
      <c r="AE25" s="51"/>
      <c r="AF25" s="51"/>
      <c r="AG25" s="49"/>
      <c r="AH25" s="49" t="s">
        <v>98</v>
      </c>
      <c r="AI25" s="46">
        <v>62.6</v>
      </c>
      <c r="AJ25" s="44" t="s">
        <v>107</v>
      </c>
      <c r="AK25" s="44" t="s">
        <v>108</v>
      </c>
      <c r="AL25" s="45">
        <f t="shared" si="5"/>
        <v>1332</v>
      </c>
      <c r="AM25" s="44" t="s">
        <v>747</v>
      </c>
      <c r="AN25" s="44">
        <v>5</v>
      </c>
      <c r="AO25" s="41" t="s">
        <v>110</v>
      </c>
    </row>
    <row r="26" spans="1:41" s="43" customFormat="1" x14ac:dyDescent="0.3">
      <c r="A26" s="130" t="s">
        <v>915</v>
      </c>
      <c r="B26" s="130" t="s">
        <v>1258</v>
      </c>
      <c r="C26" s="50" t="s">
        <v>778</v>
      </c>
      <c r="D26" s="48">
        <v>2</v>
      </c>
      <c r="E26" s="48" t="s">
        <v>96</v>
      </c>
      <c r="F26" s="78" t="s">
        <v>948</v>
      </c>
      <c r="G26" s="50" t="s">
        <v>201</v>
      </c>
      <c r="H26" s="50" t="s">
        <v>360</v>
      </c>
      <c r="I26" s="50" t="s">
        <v>759</v>
      </c>
      <c r="J26" s="100" t="s">
        <v>760</v>
      </c>
      <c r="K26" s="47" t="s">
        <v>97</v>
      </c>
      <c r="L26" s="47" t="s">
        <v>98</v>
      </c>
      <c r="M26" s="47" t="s">
        <v>99</v>
      </c>
      <c r="N26" s="47">
        <v>4</v>
      </c>
      <c r="O26" s="47" t="s">
        <v>100</v>
      </c>
      <c r="P26" s="47">
        <v>1332</v>
      </c>
      <c r="Q26" s="47" t="s">
        <v>101</v>
      </c>
      <c r="R26" s="49" t="s">
        <v>102</v>
      </c>
      <c r="S26" s="47" t="s">
        <v>103</v>
      </c>
      <c r="T26" s="44" t="s">
        <v>747</v>
      </c>
      <c r="U26" s="49" t="s">
        <v>105</v>
      </c>
      <c r="V26" s="83">
        <v>11</v>
      </c>
      <c r="W26" s="83">
        <v>26</v>
      </c>
      <c r="X26" s="82">
        <v>1.86</v>
      </c>
      <c r="Y26" s="83">
        <v>16</v>
      </c>
      <c r="Z26" s="83">
        <v>35</v>
      </c>
      <c r="AA26" s="82">
        <v>0.04</v>
      </c>
      <c r="AB26" s="51"/>
      <c r="AC26" s="51"/>
      <c r="AD26" s="49"/>
      <c r="AE26" s="51"/>
      <c r="AF26" s="51"/>
      <c r="AG26" s="49"/>
      <c r="AH26" s="49" t="s">
        <v>98</v>
      </c>
      <c r="AI26" s="46">
        <v>74.599999999999994</v>
      </c>
      <c r="AJ26" s="44" t="s">
        <v>107</v>
      </c>
      <c r="AK26" s="44" t="s">
        <v>108</v>
      </c>
      <c r="AL26" s="45">
        <f t="shared" si="5"/>
        <v>1332</v>
      </c>
      <c r="AM26" s="44" t="s">
        <v>747</v>
      </c>
      <c r="AN26" s="44">
        <v>5</v>
      </c>
      <c r="AO26" s="41" t="s">
        <v>110</v>
      </c>
    </row>
    <row r="27" spans="1:41" s="43" customFormat="1" x14ac:dyDescent="0.3">
      <c r="A27" s="130" t="s">
        <v>916</v>
      </c>
      <c r="B27" s="130" t="s">
        <v>1258</v>
      </c>
      <c r="C27" s="50" t="s">
        <v>778</v>
      </c>
      <c r="D27" s="48">
        <v>2</v>
      </c>
      <c r="E27" s="48" t="s">
        <v>96</v>
      </c>
      <c r="F27" s="78" t="s">
        <v>948</v>
      </c>
      <c r="G27" s="50" t="s">
        <v>201</v>
      </c>
      <c r="H27" s="50" t="s">
        <v>758</v>
      </c>
      <c r="I27" s="50" t="s">
        <v>759</v>
      </c>
      <c r="J27" s="100" t="s">
        <v>760</v>
      </c>
      <c r="K27" s="47" t="s">
        <v>97</v>
      </c>
      <c r="L27" s="47" t="s">
        <v>98</v>
      </c>
      <c r="M27" s="47" t="s">
        <v>99</v>
      </c>
      <c r="N27" s="47">
        <v>4</v>
      </c>
      <c r="O27" s="47" t="s">
        <v>100</v>
      </c>
      <c r="P27" s="47">
        <v>1332</v>
      </c>
      <c r="Q27" s="47" t="s">
        <v>101</v>
      </c>
      <c r="R27" s="49" t="s">
        <v>102</v>
      </c>
      <c r="S27" s="47" t="s">
        <v>103</v>
      </c>
      <c r="T27" s="44" t="s">
        <v>747</v>
      </c>
      <c r="U27" s="49" t="s">
        <v>105</v>
      </c>
      <c r="V27" s="83">
        <v>11</v>
      </c>
      <c r="W27" s="83">
        <v>26</v>
      </c>
      <c r="X27" s="82">
        <v>1.86</v>
      </c>
      <c r="Y27" s="83">
        <v>16</v>
      </c>
      <c r="Z27" s="83">
        <v>35</v>
      </c>
      <c r="AA27" s="82">
        <v>0.04</v>
      </c>
      <c r="AB27" s="51"/>
      <c r="AC27" s="51"/>
      <c r="AD27" s="49"/>
      <c r="AE27" s="51"/>
      <c r="AF27" s="51"/>
      <c r="AG27" s="49"/>
      <c r="AH27" s="49" t="s">
        <v>98</v>
      </c>
      <c r="AI27" s="46">
        <v>74.599999999999994</v>
      </c>
      <c r="AJ27" s="44" t="s">
        <v>107</v>
      </c>
      <c r="AK27" s="44" t="s">
        <v>108</v>
      </c>
      <c r="AL27" s="45">
        <f t="shared" si="5"/>
        <v>1332</v>
      </c>
      <c r="AM27" s="44" t="s">
        <v>747</v>
      </c>
      <c r="AN27" s="44">
        <v>5</v>
      </c>
      <c r="AO27" s="41" t="s">
        <v>110</v>
      </c>
    </row>
    <row r="28" spans="1:41" s="43" customFormat="1" x14ac:dyDescent="0.3">
      <c r="A28" s="130" t="s">
        <v>917</v>
      </c>
      <c r="B28" s="130" t="s">
        <v>1258</v>
      </c>
      <c r="C28" s="50" t="s">
        <v>778</v>
      </c>
      <c r="D28" s="48">
        <v>2</v>
      </c>
      <c r="E28" s="48" t="s">
        <v>96</v>
      </c>
      <c r="F28" s="78" t="s">
        <v>948</v>
      </c>
      <c r="G28" s="50" t="s">
        <v>201</v>
      </c>
      <c r="H28" s="50" t="s">
        <v>361</v>
      </c>
      <c r="I28" s="50" t="s">
        <v>759</v>
      </c>
      <c r="J28" s="100" t="s">
        <v>760</v>
      </c>
      <c r="K28" s="47" t="s">
        <v>97</v>
      </c>
      <c r="L28" s="47" t="s">
        <v>98</v>
      </c>
      <c r="M28" s="47" t="s">
        <v>99</v>
      </c>
      <c r="N28" s="47">
        <v>4</v>
      </c>
      <c r="O28" s="47" t="s">
        <v>100</v>
      </c>
      <c r="P28" s="47">
        <v>1332</v>
      </c>
      <c r="Q28" s="47" t="s">
        <v>101</v>
      </c>
      <c r="R28" s="49" t="s">
        <v>102</v>
      </c>
      <c r="S28" s="47" t="s">
        <v>103</v>
      </c>
      <c r="T28" s="44" t="s">
        <v>747</v>
      </c>
      <c r="U28" s="49" t="s">
        <v>105</v>
      </c>
      <c r="V28" s="83">
        <v>11</v>
      </c>
      <c r="W28" s="83">
        <v>26</v>
      </c>
      <c r="X28" s="82">
        <v>1.86</v>
      </c>
      <c r="Y28" s="83">
        <v>16</v>
      </c>
      <c r="Z28" s="83">
        <v>35</v>
      </c>
      <c r="AA28" s="82">
        <v>0.04</v>
      </c>
      <c r="AB28" s="51"/>
      <c r="AC28" s="51"/>
      <c r="AD28" s="49"/>
      <c r="AE28" s="51"/>
      <c r="AF28" s="51"/>
      <c r="AG28" s="49"/>
      <c r="AH28" s="49" t="s">
        <v>98</v>
      </c>
      <c r="AI28" s="46">
        <v>74.599999999999994</v>
      </c>
      <c r="AJ28" s="44" t="s">
        <v>107</v>
      </c>
      <c r="AK28" s="44" t="s">
        <v>108</v>
      </c>
      <c r="AL28" s="45">
        <f t="shared" si="5"/>
        <v>1332</v>
      </c>
      <c r="AM28" s="44" t="s">
        <v>747</v>
      </c>
      <c r="AN28" s="44">
        <v>5</v>
      </c>
      <c r="AO28" s="41" t="s">
        <v>110</v>
      </c>
    </row>
    <row r="29" spans="1:41" s="43" customFormat="1" x14ac:dyDescent="0.3">
      <c r="A29" s="130" t="s">
        <v>918</v>
      </c>
      <c r="B29" s="130" t="s">
        <v>1259</v>
      </c>
      <c r="C29" s="50" t="s">
        <v>779</v>
      </c>
      <c r="D29" s="48">
        <v>2</v>
      </c>
      <c r="E29" s="48" t="s">
        <v>96</v>
      </c>
      <c r="F29" s="78" t="s">
        <v>1062</v>
      </c>
      <c r="G29" s="50" t="s">
        <v>114</v>
      </c>
      <c r="H29" s="50" t="s">
        <v>115</v>
      </c>
      <c r="I29" s="50" t="s">
        <v>762</v>
      </c>
      <c r="J29" s="100" t="s">
        <v>761</v>
      </c>
      <c r="K29" s="47" t="s">
        <v>97</v>
      </c>
      <c r="L29" s="47" t="s">
        <v>98</v>
      </c>
      <c r="M29" s="47" t="s">
        <v>99</v>
      </c>
      <c r="N29" s="47">
        <v>4</v>
      </c>
      <c r="O29" s="47" t="s">
        <v>100</v>
      </c>
      <c r="P29" s="47">
        <v>1332</v>
      </c>
      <c r="Q29" s="47" t="s">
        <v>101</v>
      </c>
      <c r="R29" s="49" t="s">
        <v>102</v>
      </c>
      <c r="S29" s="47" t="s">
        <v>103</v>
      </c>
      <c r="T29" s="44" t="s">
        <v>747</v>
      </c>
      <c r="U29" s="49" t="s">
        <v>105</v>
      </c>
      <c r="V29" s="51">
        <v>15</v>
      </c>
      <c r="W29" s="51">
        <v>23</v>
      </c>
      <c r="X29" s="49">
        <v>0.06</v>
      </c>
      <c r="Y29" s="51">
        <v>22</v>
      </c>
      <c r="Z29" s="51">
        <v>18</v>
      </c>
      <c r="AA29" s="49">
        <v>0.08</v>
      </c>
      <c r="AB29" s="51"/>
      <c r="AC29" s="51"/>
      <c r="AD29" s="49"/>
      <c r="AE29" s="51"/>
      <c r="AF29" s="51"/>
      <c r="AG29" s="49"/>
      <c r="AH29" s="49" t="s">
        <v>98</v>
      </c>
      <c r="AI29" s="46">
        <v>52.8</v>
      </c>
      <c r="AJ29" s="44" t="s">
        <v>107</v>
      </c>
      <c r="AK29" s="44" t="s">
        <v>108</v>
      </c>
      <c r="AL29" s="45">
        <f t="shared" si="4"/>
        <v>1332</v>
      </c>
      <c r="AM29" s="44" t="s">
        <v>747</v>
      </c>
      <c r="AN29" s="44">
        <v>6</v>
      </c>
      <c r="AO29" s="41" t="s">
        <v>110</v>
      </c>
    </row>
    <row r="30" spans="1:41" s="43" customFormat="1" x14ac:dyDescent="0.3">
      <c r="A30" s="130" t="s">
        <v>919</v>
      </c>
      <c r="B30" s="130" t="s">
        <v>1259</v>
      </c>
      <c r="C30" s="50" t="s">
        <v>779</v>
      </c>
      <c r="D30" s="48">
        <v>2</v>
      </c>
      <c r="E30" s="48" t="s">
        <v>96</v>
      </c>
      <c r="F30" s="78" t="s">
        <v>1062</v>
      </c>
      <c r="G30" s="50" t="s">
        <v>114</v>
      </c>
      <c r="H30" s="50" t="s">
        <v>119</v>
      </c>
      <c r="I30" s="50" t="s">
        <v>762</v>
      </c>
      <c r="J30" s="100" t="s">
        <v>761</v>
      </c>
      <c r="K30" s="47" t="s">
        <v>97</v>
      </c>
      <c r="L30" s="47" t="s">
        <v>98</v>
      </c>
      <c r="M30" s="47" t="s">
        <v>99</v>
      </c>
      <c r="N30" s="47">
        <v>4</v>
      </c>
      <c r="O30" s="47" t="s">
        <v>100</v>
      </c>
      <c r="P30" s="47">
        <v>1332</v>
      </c>
      <c r="Q30" s="47" t="s">
        <v>101</v>
      </c>
      <c r="R30" s="49" t="s">
        <v>102</v>
      </c>
      <c r="S30" s="47" t="s">
        <v>103</v>
      </c>
      <c r="T30" s="44" t="s">
        <v>747</v>
      </c>
      <c r="U30" s="49" t="s">
        <v>105</v>
      </c>
      <c r="V30" s="51">
        <v>15</v>
      </c>
      <c r="W30" s="51">
        <v>23</v>
      </c>
      <c r="X30" s="49">
        <v>0.06</v>
      </c>
      <c r="Y30" s="51">
        <v>22</v>
      </c>
      <c r="Z30" s="51">
        <v>18</v>
      </c>
      <c r="AA30" s="49">
        <v>0.08</v>
      </c>
      <c r="AB30" s="51"/>
      <c r="AC30" s="51"/>
      <c r="AD30" s="49"/>
      <c r="AE30" s="51"/>
      <c r="AF30" s="51"/>
      <c r="AG30" s="49"/>
      <c r="AH30" s="49" t="s">
        <v>98</v>
      </c>
      <c r="AI30" s="46">
        <v>52.8</v>
      </c>
      <c r="AJ30" s="44" t="s">
        <v>107</v>
      </c>
      <c r="AK30" s="44" t="s">
        <v>108</v>
      </c>
      <c r="AL30" s="45">
        <f t="shared" si="1"/>
        <v>1332</v>
      </c>
      <c r="AM30" s="44" t="s">
        <v>747</v>
      </c>
      <c r="AN30" s="44">
        <v>6</v>
      </c>
      <c r="AO30" s="41" t="s">
        <v>110</v>
      </c>
    </row>
    <row r="31" spans="1:41" s="43" customFormat="1" x14ac:dyDescent="0.3">
      <c r="A31" s="130" t="s">
        <v>919</v>
      </c>
      <c r="B31" s="130" t="s">
        <v>1259</v>
      </c>
      <c r="C31" s="50" t="s">
        <v>779</v>
      </c>
      <c r="D31" s="48">
        <v>2</v>
      </c>
      <c r="E31" s="48" t="s">
        <v>96</v>
      </c>
      <c r="F31" s="78" t="s">
        <v>1062</v>
      </c>
      <c r="G31" s="50" t="s">
        <v>114</v>
      </c>
      <c r="H31" s="50" t="s">
        <v>119</v>
      </c>
      <c r="I31" s="50" t="s">
        <v>763</v>
      </c>
      <c r="J31" s="100" t="s">
        <v>761</v>
      </c>
      <c r="K31" s="47" t="s">
        <v>97</v>
      </c>
      <c r="L31" s="47" t="s">
        <v>98</v>
      </c>
      <c r="M31" s="47" t="s">
        <v>99</v>
      </c>
      <c r="N31" s="47">
        <v>4</v>
      </c>
      <c r="O31" s="47" t="s">
        <v>100</v>
      </c>
      <c r="P31" s="47">
        <v>1332</v>
      </c>
      <c r="Q31" s="47" t="s">
        <v>101</v>
      </c>
      <c r="R31" s="49" t="s">
        <v>102</v>
      </c>
      <c r="S31" s="47" t="s">
        <v>103</v>
      </c>
      <c r="T31" s="44" t="s">
        <v>747</v>
      </c>
      <c r="U31" s="49" t="s">
        <v>105</v>
      </c>
      <c r="V31" s="51">
        <v>15</v>
      </c>
      <c r="W31" s="51">
        <v>23</v>
      </c>
      <c r="X31" s="49">
        <v>0.06</v>
      </c>
      <c r="Y31" s="51">
        <v>22</v>
      </c>
      <c r="Z31" s="51">
        <v>18</v>
      </c>
      <c r="AA31" s="49">
        <v>0.08</v>
      </c>
      <c r="AB31" s="51"/>
      <c r="AC31" s="51"/>
      <c r="AD31" s="49"/>
      <c r="AE31" s="51"/>
      <c r="AF31" s="51"/>
      <c r="AG31" s="49"/>
      <c r="AH31" s="49" t="s">
        <v>98</v>
      </c>
      <c r="AI31" s="46">
        <v>52.8</v>
      </c>
      <c r="AJ31" s="44" t="s">
        <v>107</v>
      </c>
      <c r="AK31" s="44" t="s">
        <v>108</v>
      </c>
      <c r="AL31" s="45">
        <f t="shared" ref="AL31:AL41" si="6">P31</f>
        <v>1332</v>
      </c>
      <c r="AM31" s="44" t="s">
        <v>747</v>
      </c>
      <c r="AN31" s="44">
        <v>6</v>
      </c>
      <c r="AO31" s="41" t="s">
        <v>110</v>
      </c>
    </row>
    <row r="32" spans="1:41" s="43" customFormat="1" x14ac:dyDescent="0.3">
      <c r="A32" s="130" t="s">
        <v>918</v>
      </c>
      <c r="B32" s="130" t="s">
        <v>1259</v>
      </c>
      <c r="C32" s="50" t="s">
        <v>780</v>
      </c>
      <c r="D32" s="48">
        <v>2</v>
      </c>
      <c r="E32" s="48" t="s">
        <v>96</v>
      </c>
      <c r="F32" s="78" t="s">
        <v>1062</v>
      </c>
      <c r="G32" s="50" t="s">
        <v>114</v>
      </c>
      <c r="H32" s="50" t="s">
        <v>115</v>
      </c>
      <c r="I32" s="50" t="s">
        <v>762</v>
      </c>
      <c r="J32" s="100" t="s">
        <v>761</v>
      </c>
      <c r="K32" s="47" t="s">
        <v>97</v>
      </c>
      <c r="L32" s="47" t="s">
        <v>98</v>
      </c>
      <c r="M32" s="47" t="s">
        <v>99</v>
      </c>
      <c r="N32" s="47">
        <v>4</v>
      </c>
      <c r="O32" s="47" t="s">
        <v>100</v>
      </c>
      <c r="P32" s="47">
        <v>1332</v>
      </c>
      <c r="Q32" s="47" t="s">
        <v>101</v>
      </c>
      <c r="R32" s="49" t="s">
        <v>102</v>
      </c>
      <c r="S32" s="47" t="s">
        <v>103</v>
      </c>
      <c r="T32" s="44" t="s">
        <v>747</v>
      </c>
      <c r="U32" s="49" t="s">
        <v>105</v>
      </c>
      <c r="V32" s="51">
        <v>15</v>
      </c>
      <c r="W32" s="51">
        <v>18</v>
      </c>
      <c r="X32" s="49">
        <v>0.57999999999999996</v>
      </c>
      <c r="Y32" s="51">
        <v>23</v>
      </c>
      <c r="Z32" s="51">
        <v>5</v>
      </c>
      <c r="AA32" s="49">
        <v>0.01</v>
      </c>
      <c r="AB32" s="51"/>
      <c r="AC32" s="51"/>
      <c r="AD32" s="49"/>
      <c r="AE32" s="51"/>
      <c r="AF32" s="51"/>
      <c r="AG32" s="49"/>
      <c r="AH32" s="49" t="s">
        <v>98</v>
      </c>
      <c r="AI32" s="46">
        <v>52.8</v>
      </c>
      <c r="AJ32" s="44" t="s">
        <v>107</v>
      </c>
      <c r="AK32" s="44" t="s">
        <v>108</v>
      </c>
      <c r="AL32" s="45">
        <f t="shared" ref="AL32:AL37" si="7">P32</f>
        <v>1332</v>
      </c>
      <c r="AM32" s="44" t="s">
        <v>747</v>
      </c>
      <c r="AN32" s="44">
        <v>7</v>
      </c>
      <c r="AO32" s="41" t="s">
        <v>110</v>
      </c>
    </row>
    <row r="33" spans="1:41" s="43" customFormat="1" x14ac:dyDescent="0.3">
      <c r="A33" s="130" t="s">
        <v>919</v>
      </c>
      <c r="B33" s="130" t="s">
        <v>1259</v>
      </c>
      <c r="C33" s="50" t="s">
        <v>780</v>
      </c>
      <c r="D33" s="48">
        <v>2</v>
      </c>
      <c r="E33" s="48" t="s">
        <v>96</v>
      </c>
      <c r="F33" s="78" t="s">
        <v>1062</v>
      </c>
      <c r="G33" s="50" t="s">
        <v>114</v>
      </c>
      <c r="H33" s="50" t="s">
        <v>119</v>
      </c>
      <c r="I33" s="50" t="s">
        <v>762</v>
      </c>
      <c r="J33" s="100" t="s">
        <v>761</v>
      </c>
      <c r="K33" s="47" t="s">
        <v>97</v>
      </c>
      <c r="L33" s="47" t="s">
        <v>98</v>
      </c>
      <c r="M33" s="47" t="s">
        <v>99</v>
      </c>
      <c r="N33" s="47">
        <v>4</v>
      </c>
      <c r="O33" s="47" t="s">
        <v>100</v>
      </c>
      <c r="P33" s="47">
        <v>1332</v>
      </c>
      <c r="Q33" s="47" t="s">
        <v>101</v>
      </c>
      <c r="R33" s="49" t="s">
        <v>102</v>
      </c>
      <c r="S33" s="47" t="s">
        <v>103</v>
      </c>
      <c r="T33" s="44" t="s">
        <v>747</v>
      </c>
      <c r="U33" s="49" t="s">
        <v>105</v>
      </c>
      <c r="V33" s="51">
        <v>15</v>
      </c>
      <c r="W33" s="51">
        <v>18</v>
      </c>
      <c r="X33" s="49">
        <v>0.57999999999999996</v>
      </c>
      <c r="Y33" s="51">
        <v>23</v>
      </c>
      <c r="Z33" s="51">
        <v>5</v>
      </c>
      <c r="AA33" s="49">
        <v>0.01</v>
      </c>
      <c r="AB33" s="51"/>
      <c r="AC33" s="51"/>
      <c r="AD33" s="49"/>
      <c r="AE33" s="51"/>
      <c r="AF33" s="51"/>
      <c r="AG33" s="49"/>
      <c r="AH33" s="49" t="s">
        <v>98</v>
      </c>
      <c r="AI33" s="46">
        <v>52.8</v>
      </c>
      <c r="AJ33" s="44" t="s">
        <v>107</v>
      </c>
      <c r="AK33" s="44" t="s">
        <v>108</v>
      </c>
      <c r="AL33" s="45">
        <f t="shared" si="7"/>
        <v>1332</v>
      </c>
      <c r="AM33" s="44" t="s">
        <v>747</v>
      </c>
      <c r="AN33" s="44">
        <v>7</v>
      </c>
      <c r="AO33" s="41" t="s">
        <v>110</v>
      </c>
    </row>
    <row r="34" spans="1:41" s="43" customFormat="1" x14ac:dyDescent="0.3">
      <c r="A34" s="130" t="s">
        <v>919</v>
      </c>
      <c r="B34" s="130" t="s">
        <v>1259</v>
      </c>
      <c r="C34" s="50" t="s">
        <v>780</v>
      </c>
      <c r="D34" s="48">
        <v>2</v>
      </c>
      <c r="E34" s="48" t="s">
        <v>96</v>
      </c>
      <c r="F34" s="78" t="s">
        <v>1062</v>
      </c>
      <c r="G34" s="50" t="s">
        <v>114</v>
      </c>
      <c r="H34" s="50" t="s">
        <v>119</v>
      </c>
      <c r="I34" s="50" t="s">
        <v>763</v>
      </c>
      <c r="J34" s="100" t="s">
        <v>761</v>
      </c>
      <c r="K34" s="47" t="s">
        <v>97</v>
      </c>
      <c r="L34" s="47" t="s">
        <v>98</v>
      </c>
      <c r="M34" s="47" t="s">
        <v>99</v>
      </c>
      <c r="N34" s="47">
        <v>4</v>
      </c>
      <c r="O34" s="47" t="s">
        <v>100</v>
      </c>
      <c r="P34" s="47">
        <v>1332</v>
      </c>
      <c r="Q34" s="47" t="s">
        <v>101</v>
      </c>
      <c r="R34" s="49" t="s">
        <v>102</v>
      </c>
      <c r="S34" s="47" t="s">
        <v>103</v>
      </c>
      <c r="T34" s="44" t="s">
        <v>747</v>
      </c>
      <c r="U34" s="49" t="s">
        <v>105</v>
      </c>
      <c r="V34" s="51">
        <v>15</v>
      </c>
      <c r="W34" s="51">
        <v>18</v>
      </c>
      <c r="X34" s="49">
        <v>0.57999999999999996</v>
      </c>
      <c r="Y34" s="51">
        <v>23</v>
      </c>
      <c r="Z34" s="51">
        <v>5</v>
      </c>
      <c r="AA34" s="49">
        <v>0.01</v>
      </c>
      <c r="AB34" s="51"/>
      <c r="AC34" s="51"/>
      <c r="AD34" s="49"/>
      <c r="AE34" s="51"/>
      <c r="AF34" s="51"/>
      <c r="AG34" s="49"/>
      <c r="AH34" s="49" t="s">
        <v>98</v>
      </c>
      <c r="AI34" s="46">
        <v>52.8</v>
      </c>
      <c r="AJ34" s="44" t="s">
        <v>107</v>
      </c>
      <c r="AK34" s="44" t="s">
        <v>108</v>
      </c>
      <c r="AL34" s="45">
        <f t="shared" si="7"/>
        <v>1332</v>
      </c>
      <c r="AM34" s="44" t="s">
        <v>747</v>
      </c>
      <c r="AN34" s="44">
        <v>7</v>
      </c>
      <c r="AO34" s="41" t="s">
        <v>110</v>
      </c>
    </row>
    <row r="35" spans="1:41" s="43" customFormat="1" x14ac:dyDescent="0.3">
      <c r="A35" s="130" t="s">
        <v>920</v>
      </c>
      <c r="B35" s="130" t="s">
        <v>1260</v>
      </c>
      <c r="C35" s="50" t="s">
        <v>781</v>
      </c>
      <c r="D35" s="48">
        <v>2</v>
      </c>
      <c r="E35" s="48" t="s">
        <v>96</v>
      </c>
      <c r="F35" s="78" t="s">
        <v>950</v>
      </c>
      <c r="G35" s="50" t="s">
        <v>114</v>
      </c>
      <c r="H35" s="50" t="s">
        <v>115</v>
      </c>
      <c r="I35" s="50" t="s">
        <v>764</v>
      </c>
      <c r="J35" s="100" t="s">
        <v>761</v>
      </c>
      <c r="K35" s="47" t="s">
        <v>97</v>
      </c>
      <c r="L35" s="47" t="s">
        <v>98</v>
      </c>
      <c r="M35" s="47" t="s">
        <v>99</v>
      </c>
      <c r="N35" s="47">
        <v>4</v>
      </c>
      <c r="O35" s="47" t="s">
        <v>100</v>
      </c>
      <c r="P35" s="47">
        <v>1332</v>
      </c>
      <c r="Q35" s="47" t="s">
        <v>101</v>
      </c>
      <c r="R35" s="49" t="s">
        <v>102</v>
      </c>
      <c r="S35" s="47" t="s">
        <v>103</v>
      </c>
      <c r="T35" s="44" t="s">
        <v>747</v>
      </c>
      <c r="U35" s="49" t="s">
        <v>105</v>
      </c>
      <c r="V35" s="51">
        <v>15</v>
      </c>
      <c r="W35" s="51">
        <v>23</v>
      </c>
      <c r="X35" s="49">
        <v>0.06</v>
      </c>
      <c r="Y35" s="51">
        <v>22</v>
      </c>
      <c r="Z35" s="51">
        <v>18</v>
      </c>
      <c r="AA35" s="49">
        <v>0.08</v>
      </c>
      <c r="AB35" s="51"/>
      <c r="AC35" s="51"/>
      <c r="AD35" s="49"/>
      <c r="AE35" s="51"/>
      <c r="AF35" s="51"/>
      <c r="AG35" s="49"/>
      <c r="AH35" s="49" t="s">
        <v>98</v>
      </c>
      <c r="AI35" s="46">
        <v>64.5</v>
      </c>
      <c r="AJ35" s="44" t="s">
        <v>107</v>
      </c>
      <c r="AK35" s="44" t="s">
        <v>108</v>
      </c>
      <c r="AL35" s="45">
        <f t="shared" si="7"/>
        <v>1332</v>
      </c>
      <c r="AM35" s="44" t="s">
        <v>747</v>
      </c>
      <c r="AN35" s="44">
        <v>7</v>
      </c>
      <c r="AO35" s="41" t="s">
        <v>110</v>
      </c>
    </row>
    <row r="36" spans="1:41" s="43" customFormat="1" x14ac:dyDescent="0.3">
      <c r="A36" s="130" t="s">
        <v>921</v>
      </c>
      <c r="B36" s="130" t="s">
        <v>1260</v>
      </c>
      <c r="C36" s="50" t="s">
        <v>781</v>
      </c>
      <c r="D36" s="48">
        <v>2</v>
      </c>
      <c r="E36" s="48" t="s">
        <v>96</v>
      </c>
      <c r="F36" s="78" t="s">
        <v>950</v>
      </c>
      <c r="G36" s="50" t="s">
        <v>114</v>
      </c>
      <c r="H36" s="50" t="s">
        <v>119</v>
      </c>
      <c r="I36" s="50" t="s">
        <v>764</v>
      </c>
      <c r="J36" s="100" t="s">
        <v>761</v>
      </c>
      <c r="K36" s="47" t="s">
        <v>97</v>
      </c>
      <c r="L36" s="47" t="s">
        <v>98</v>
      </c>
      <c r="M36" s="47" t="s">
        <v>99</v>
      </c>
      <c r="N36" s="47">
        <v>4</v>
      </c>
      <c r="O36" s="47" t="s">
        <v>100</v>
      </c>
      <c r="P36" s="47">
        <v>1332</v>
      </c>
      <c r="Q36" s="47" t="s">
        <v>101</v>
      </c>
      <c r="R36" s="49" t="s">
        <v>102</v>
      </c>
      <c r="S36" s="47" t="s">
        <v>103</v>
      </c>
      <c r="T36" s="44" t="s">
        <v>747</v>
      </c>
      <c r="U36" s="49" t="s">
        <v>105</v>
      </c>
      <c r="V36" s="51">
        <v>15</v>
      </c>
      <c r="W36" s="51">
        <v>23</v>
      </c>
      <c r="X36" s="49">
        <v>0.06</v>
      </c>
      <c r="Y36" s="51">
        <v>22</v>
      </c>
      <c r="Z36" s="51">
        <v>18</v>
      </c>
      <c r="AA36" s="49">
        <v>0.08</v>
      </c>
      <c r="AB36" s="51"/>
      <c r="AC36" s="51"/>
      <c r="AD36" s="49"/>
      <c r="AE36" s="51"/>
      <c r="AF36" s="51"/>
      <c r="AG36" s="49"/>
      <c r="AH36" s="49" t="s">
        <v>98</v>
      </c>
      <c r="AI36" s="46">
        <v>64.5</v>
      </c>
      <c r="AJ36" s="44" t="s">
        <v>107</v>
      </c>
      <c r="AK36" s="44" t="s">
        <v>108</v>
      </c>
      <c r="AL36" s="45">
        <f t="shared" si="7"/>
        <v>1332</v>
      </c>
      <c r="AM36" s="44" t="s">
        <v>747</v>
      </c>
      <c r="AN36" s="44">
        <v>7</v>
      </c>
      <c r="AO36" s="41" t="s">
        <v>110</v>
      </c>
    </row>
    <row r="37" spans="1:41" s="43" customFormat="1" x14ac:dyDescent="0.3">
      <c r="A37" s="130" t="s">
        <v>921</v>
      </c>
      <c r="B37" s="130" t="s">
        <v>1260</v>
      </c>
      <c r="C37" s="50" t="s">
        <v>781</v>
      </c>
      <c r="D37" s="48">
        <v>2</v>
      </c>
      <c r="E37" s="48" t="s">
        <v>96</v>
      </c>
      <c r="F37" s="78" t="s">
        <v>950</v>
      </c>
      <c r="G37" s="50" t="s">
        <v>114</v>
      </c>
      <c r="H37" s="50" t="s">
        <v>119</v>
      </c>
      <c r="I37" s="50" t="s">
        <v>765</v>
      </c>
      <c r="J37" s="100" t="s">
        <v>761</v>
      </c>
      <c r="K37" s="47" t="s">
        <v>97</v>
      </c>
      <c r="L37" s="47" t="s">
        <v>98</v>
      </c>
      <c r="M37" s="47" t="s">
        <v>99</v>
      </c>
      <c r="N37" s="47">
        <v>4</v>
      </c>
      <c r="O37" s="47" t="s">
        <v>100</v>
      </c>
      <c r="P37" s="47">
        <v>1332</v>
      </c>
      <c r="Q37" s="47" t="s">
        <v>101</v>
      </c>
      <c r="R37" s="49" t="s">
        <v>102</v>
      </c>
      <c r="S37" s="47" t="s">
        <v>103</v>
      </c>
      <c r="T37" s="44" t="s">
        <v>747</v>
      </c>
      <c r="U37" s="49" t="s">
        <v>105</v>
      </c>
      <c r="V37" s="51">
        <v>15</v>
      </c>
      <c r="W37" s="51">
        <v>23</v>
      </c>
      <c r="X37" s="49">
        <v>0.06</v>
      </c>
      <c r="Y37" s="51">
        <v>22</v>
      </c>
      <c r="Z37" s="51">
        <v>18</v>
      </c>
      <c r="AA37" s="49">
        <v>0.08</v>
      </c>
      <c r="AB37" s="51"/>
      <c r="AC37" s="51"/>
      <c r="AD37" s="49"/>
      <c r="AE37" s="51"/>
      <c r="AF37" s="51"/>
      <c r="AG37" s="49"/>
      <c r="AH37" s="49" t="s">
        <v>98</v>
      </c>
      <c r="AI37" s="46">
        <v>64.5</v>
      </c>
      <c r="AJ37" s="44" t="s">
        <v>107</v>
      </c>
      <c r="AK37" s="44" t="s">
        <v>108</v>
      </c>
      <c r="AL37" s="45">
        <f t="shared" si="7"/>
        <v>1332</v>
      </c>
      <c r="AM37" s="44" t="s">
        <v>747</v>
      </c>
      <c r="AN37" s="44">
        <v>7</v>
      </c>
      <c r="AO37" s="41" t="s">
        <v>110</v>
      </c>
    </row>
    <row r="38" spans="1:41" s="43" customFormat="1" x14ac:dyDescent="0.3">
      <c r="A38" s="130" t="s">
        <v>922</v>
      </c>
      <c r="B38" s="130" t="s">
        <v>1261</v>
      </c>
      <c r="C38" s="50" t="s">
        <v>782</v>
      </c>
      <c r="D38" s="48">
        <v>2</v>
      </c>
      <c r="E38" s="48" t="s">
        <v>96</v>
      </c>
      <c r="F38" s="78" t="s">
        <v>949</v>
      </c>
      <c r="G38" s="50" t="s">
        <v>114</v>
      </c>
      <c r="H38" s="50" t="s">
        <v>115</v>
      </c>
      <c r="I38" s="50" t="s">
        <v>766</v>
      </c>
      <c r="J38" s="100" t="s">
        <v>761</v>
      </c>
      <c r="K38" s="47" t="s">
        <v>97</v>
      </c>
      <c r="L38" s="47" t="s">
        <v>98</v>
      </c>
      <c r="M38" s="47" t="s">
        <v>99</v>
      </c>
      <c r="N38" s="47">
        <v>4</v>
      </c>
      <c r="O38" s="47" t="s">
        <v>100</v>
      </c>
      <c r="P38" s="47">
        <v>1332</v>
      </c>
      <c r="Q38" s="47" t="s">
        <v>101</v>
      </c>
      <c r="R38" s="49" t="s">
        <v>102</v>
      </c>
      <c r="S38" s="47" t="s">
        <v>103</v>
      </c>
      <c r="T38" s="44" t="s">
        <v>747</v>
      </c>
      <c r="U38" s="49" t="s">
        <v>105</v>
      </c>
      <c r="V38" s="51">
        <v>15</v>
      </c>
      <c r="W38" s="51">
        <v>23</v>
      </c>
      <c r="X38" s="49">
        <v>0.06</v>
      </c>
      <c r="Y38" s="51">
        <v>22</v>
      </c>
      <c r="Z38" s="51">
        <v>18</v>
      </c>
      <c r="AA38" s="49">
        <v>0.08</v>
      </c>
      <c r="AB38" s="51"/>
      <c r="AC38" s="51"/>
      <c r="AD38" s="49"/>
      <c r="AE38" s="51"/>
      <c r="AF38" s="51"/>
      <c r="AG38" s="49"/>
      <c r="AH38" s="49" t="s">
        <v>98</v>
      </c>
      <c r="AI38" s="46">
        <v>73.3</v>
      </c>
      <c r="AJ38" s="44" t="s">
        <v>107</v>
      </c>
      <c r="AK38" s="44" t="s">
        <v>108</v>
      </c>
      <c r="AL38" s="45">
        <f t="shared" si="6"/>
        <v>1332</v>
      </c>
      <c r="AM38" s="44" t="s">
        <v>747</v>
      </c>
      <c r="AN38" s="44">
        <v>7</v>
      </c>
      <c r="AO38" s="41" t="s">
        <v>110</v>
      </c>
    </row>
    <row r="39" spans="1:41" s="43" customFormat="1" x14ac:dyDescent="0.3">
      <c r="A39" s="130" t="s">
        <v>923</v>
      </c>
      <c r="B39" s="130" t="s">
        <v>1261</v>
      </c>
      <c r="C39" s="50" t="s">
        <v>782</v>
      </c>
      <c r="D39" s="48">
        <v>2</v>
      </c>
      <c r="E39" s="48" t="s">
        <v>96</v>
      </c>
      <c r="F39" s="78" t="s">
        <v>949</v>
      </c>
      <c r="G39" s="50" t="s">
        <v>114</v>
      </c>
      <c r="H39" s="50" t="s">
        <v>119</v>
      </c>
      <c r="I39" s="50" t="s">
        <v>766</v>
      </c>
      <c r="J39" s="100" t="s">
        <v>761</v>
      </c>
      <c r="K39" s="47" t="s">
        <v>97</v>
      </c>
      <c r="L39" s="47" t="s">
        <v>98</v>
      </c>
      <c r="M39" s="47" t="s">
        <v>99</v>
      </c>
      <c r="N39" s="47">
        <v>4</v>
      </c>
      <c r="O39" s="47" t="s">
        <v>100</v>
      </c>
      <c r="P39" s="47">
        <v>1332</v>
      </c>
      <c r="Q39" s="47" t="s">
        <v>101</v>
      </c>
      <c r="R39" s="49" t="s">
        <v>102</v>
      </c>
      <c r="S39" s="47" t="s">
        <v>103</v>
      </c>
      <c r="T39" s="44" t="s">
        <v>747</v>
      </c>
      <c r="U39" s="49" t="s">
        <v>105</v>
      </c>
      <c r="V39" s="51">
        <v>15</v>
      </c>
      <c r="W39" s="51">
        <v>23</v>
      </c>
      <c r="X39" s="49">
        <v>0.06</v>
      </c>
      <c r="Y39" s="51">
        <v>22</v>
      </c>
      <c r="Z39" s="51">
        <v>18</v>
      </c>
      <c r="AA39" s="49">
        <v>0.08</v>
      </c>
      <c r="AB39" s="51"/>
      <c r="AC39" s="51"/>
      <c r="AD39" s="49"/>
      <c r="AE39" s="51"/>
      <c r="AF39" s="51"/>
      <c r="AG39" s="49"/>
      <c r="AH39" s="49" t="s">
        <v>98</v>
      </c>
      <c r="AI39" s="46">
        <v>73.3</v>
      </c>
      <c r="AJ39" s="44" t="s">
        <v>107</v>
      </c>
      <c r="AK39" s="44" t="s">
        <v>108</v>
      </c>
      <c r="AL39" s="45">
        <f t="shared" si="6"/>
        <v>1332</v>
      </c>
      <c r="AM39" s="44" t="s">
        <v>747</v>
      </c>
      <c r="AN39" s="44">
        <v>7</v>
      </c>
      <c r="AO39" s="41" t="s">
        <v>110</v>
      </c>
    </row>
    <row r="40" spans="1:41" s="43" customFormat="1" x14ac:dyDescent="0.3">
      <c r="A40" s="130" t="s">
        <v>923</v>
      </c>
      <c r="B40" s="130" t="s">
        <v>1261</v>
      </c>
      <c r="C40" s="50" t="s">
        <v>782</v>
      </c>
      <c r="D40" s="48">
        <v>2</v>
      </c>
      <c r="E40" s="48" t="s">
        <v>96</v>
      </c>
      <c r="F40" s="78" t="s">
        <v>949</v>
      </c>
      <c r="G40" s="50" t="s">
        <v>114</v>
      </c>
      <c r="H40" s="50" t="s">
        <v>119</v>
      </c>
      <c r="I40" s="50" t="s">
        <v>767</v>
      </c>
      <c r="J40" s="100" t="s">
        <v>761</v>
      </c>
      <c r="K40" s="47" t="s">
        <v>97</v>
      </c>
      <c r="L40" s="47" t="s">
        <v>98</v>
      </c>
      <c r="M40" s="47" t="s">
        <v>99</v>
      </c>
      <c r="N40" s="47">
        <v>4</v>
      </c>
      <c r="O40" s="47" t="s">
        <v>100</v>
      </c>
      <c r="P40" s="47">
        <v>1332</v>
      </c>
      <c r="Q40" s="47" t="s">
        <v>101</v>
      </c>
      <c r="R40" s="49" t="s">
        <v>102</v>
      </c>
      <c r="S40" s="47" t="s">
        <v>103</v>
      </c>
      <c r="T40" s="44" t="s">
        <v>747</v>
      </c>
      <c r="U40" s="49" t="s">
        <v>105</v>
      </c>
      <c r="V40" s="51">
        <v>15</v>
      </c>
      <c r="W40" s="51">
        <v>23</v>
      </c>
      <c r="X40" s="49">
        <v>0.06</v>
      </c>
      <c r="Y40" s="51">
        <v>22</v>
      </c>
      <c r="Z40" s="51">
        <v>18</v>
      </c>
      <c r="AA40" s="49">
        <v>0.08</v>
      </c>
      <c r="AB40" s="51"/>
      <c r="AC40" s="51"/>
      <c r="AD40" s="49"/>
      <c r="AE40" s="51"/>
      <c r="AF40" s="51"/>
      <c r="AG40" s="49"/>
      <c r="AH40" s="49" t="s">
        <v>98</v>
      </c>
      <c r="AI40" s="46">
        <v>73.3</v>
      </c>
      <c r="AJ40" s="44" t="s">
        <v>107</v>
      </c>
      <c r="AK40" s="44" t="s">
        <v>108</v>
      </c>
      <c r="AL40" s="45">
        <f t="shared" si="6"/>
        <v>1332</v>
      </c>
      <c r="AM40" s="44" t="s">
        <v>747</v>
      </c>
      <c r="AN40" s="44">
        <v>7</v>
      </c>
      <c r="AO40" s="41" t="s">
        <v>110</v>
      </c>
    </row>
    <row r="41" spans="1:41" s="43" customFormat="1" x14ac:dyDescent="0.3">
      <c r="A41" s="130" t="s">
        <v>1176</v>
      </c>
      <c r="B41" s="130" t="s">
        <v>1263</v>
      </c>
      <c r="C41" s="50" t="s">
        <v>1174</v>
      </c>
      <c r="D41" s="48">
        <v>2</v>
      </c>
      <c r="E41" s="48" t="s">
        <v>96</v>
      </c>
      <c r="F41" s="78" t="s">
        <v>1329</v>
      </c>
      <c r="G41" s="50" t="s">
        <v>551</v>
      </c>
      <c r="H41" s="50" t="s">
        <v>562</v>
      </c>
      <c r="I41" s="50" t="s">
        <v>1184</v>
      </c>
      <c r="J41" s="100" t="s">
        <v>1189</v>
      </c>
      <c r="K41" s="47" t="s">
        <v>97</v>
      </c>
      <c r="L41" s="47" t="s">
        <v>98</v>
      </c>
      <c r="M41" s="47" t="s">
        <v>99</v>
      </c>
      <c r="N41" s="47">
        <v>4</v>
      </c>
      <c r="O41" s="47" t="s">
        <v>100</v>
      </c>
      <c r="P41" s="47">
        <v>1332</v>
      </c>
      <c r="Q41" s="47" t="s">
        <v>101</v>
      </c>
      <c r="R41" s="49" t="s">
        <v>102</v>
      </c>
      <c r="S41" s="47" t="s">
        <v>103</v>
      </c>
      <c r="T41" s="44" t="s">
        <v>747</v>
      </c>
      <c r="U41" s="49" t="s">
        <v>105</v>
      </c>
      <c r="V41" s="83">
        <v>17</v>
      </c>
      <c r="W41" s="83">
        <v>62</v>
      </c>
      <c r="X41" s="82">
        <v>2.3199999999999998</v>
      </c>
      <c r="Y41" s="83">
        <v>20</v>
      </c>
      <c r="Z41" s="83">
        <v>90</v>
      </c>
      <c r="AA41" s="82">
        <v>0.54</v>
      </c>
      <c r="AB41" s="51"/>
      <c r="AC41" s="51"/>
      <c r="AD41" s="49"/>
      <c r="AE41" s="51"/>
      <c r="AF41" s="51"/>
      <c r="AG41" s="49"/>
      <c r="AH41" s="49" t="s">
        <v>98</v>
      </c>
      <c r="AI41" s="46">
        <v>80.400000000000006</v>
      </c>
      <c r="AJ41" s="44" t="s">
        <v>428</v>
      </c>
      <c r="AK41" s="44" t="s">
        <v>108</v>
      </c>
      <c r="AL41" s="45">
        <f t="shared" si="6"/>
        <v>1332</v>
      </c>
      <c r="AM41" s="44" t="s">
        <v>747</v>
      </c>
      <c r="AN41" s="44">
        <v>8</v>
      </c>
      <c r="AO41" s="41" t="s">
        <v>110</v>
      </c>
    </row>
    <row r="42" spans="1:41" s="43" customFormat="1" x14ac:dyDescent="0.3">
      <c r="A42" s="130" t="s">
        <v>1175</v>
      </c>
      <c r="B42" s="130" t="s">
        <v>1264</v>
      </c>
      <c r="C42" s="50" t="s">
        <v>1178</v>
      </c>
      <c r="D42" s="48">
        <v>2</v>
      </c>
      <c r="E42" s="48" t="s">
        <v>96</v>
      </c>
      <c r="F42" s="78" t="s">
        <v>1369</v>
      </c>
      <c r="G42" s="50" t="s">
        <v>551</v>
      </c>
      <c r="H42" s="50" t="s">
        <v>562</v>
      </c>
      <c r="I42" s="50" t="s">
        <v>1185</v>
      </c>
      <c r="J42" s="100" t="s">
        <v>1189</v>
      </c>
      <c r="K42" s="47" t="s">
        <v>97</v>
      </c>
      <c r="L42" s="47" t="s">
        <v>98</v>
      </c>
      <c r="M42" s="47" t="s">
        <v>99</v>
      </c>
      <c r="N42" s="47">
        <v>4</v>
      </c>
      <c r="O42" s="47" t="s">
        <v>100</v>
      </c>
      <c r="P42" s="47">
        <v>1332</v>
      </c>
      <c r="Q42" s="47" t="s">
        <v>101</v>
      </c>
      <c r="R42" s="49" t="s">
        <v>102</v>
      </c>
      <c r="S42" s="47" t="s">
        <v>103</v>
      </c>
      <c r="T42" s="44" t="s">
        <v>747</v>
      </c>
      <c r="U42" s="49" t="s">
        <v>105</v>
      </c>
      <c r="V42" s="83">
        <v>17</v>
      </c>
      <c r="W42" s="83">
        <v>62</v>
      </c>
      <c r="X42" s="82">
        <v>2.3199999999999998</v>
      </c>
      <c r="Y42" s="83">
        <v>20</v>
      </c>
      <c r="Z42" s="83">
        <v>90</v>
      </c>
      <c r="AA42" s="82">
        <v>0.54</v>
      </c>
      <c r="AB42" s="51"/>
      <c r="AC42" s="51"/>
      <c r="AD42" s="49"/>
      <c r="AE42" s="51"/>
      <c r="AF42" s="51"/>
      <c r="AG42" s="49"/>
      <c r="AH42" s="49" t="s">
        <v>98</v>
      </c>
      <c r="AI42" s="46">
        <v>81.400000000000006</v>
      </c>
      <c r="AJ42" s="44" t="s">
        <v>107</v>
      </c>
      <c r="AK42" s="44" t="s">
        <v>108</v>
      </c>
      <c r="AL42" s="45">
        <f t="shared" ref="AL42:AL45" si="8">P42</f>
        <v>1332</v>
      </c>
      <c r="AM42" s="44" t="s">
        <v>747</v>
      </c>
      <c r="AN42" s="44">
        <v>8</v>
      </c>
      <c r="AO42" s="41" t="s">
        <v>110</v>
      </c>
    </row>
    <row r="43" spans="1:41" s="43" customFormat="1" x14ac:dyDescent="0.3">
      <c r="A43" s="130" t="s">
        <v>1177</v>
      </c>
      <c r="B43" s="130" t="s">
        <v>1265</v>
      </c>
      <c r="C43" s="50" t="s">
        <v>1179</v>
      </c>
      <c r="D43" s="48">
        <v>2</v>
      </c>
      <c r="E43" s="48" t="s">
        <v>96</v>
      </c>
      <c r="F43" s="78" t="s">
        <v>1377</v>
      </c>
      <c r="G43" s="50" t="s">
        <v>551</v>
      </c>
      <c r="H43" s="50" t="s">
        <v>562</v>
      </c>
      <c r="I43" s="50" t="s">
        <v>1186</v>
      </c>
      <c r="J43" s="100" t="s">
        <v>1189</v>
      </c>
      <c r="K43" s="47" t="s">
        <v>97</v>
      </c>
      <c r="L43" s="47" t="s">
        <v>98</v>
      </c>
      <c r="M43" s="47" t="s">
        <v>99</v>
      </c>
      <c r="N43" s="47">
        <v>4</v>
      </c>
      <c r="O43" s="47" t="s">
        <v>100</v>
      </c>
      <c r="P43" s="47">
        <v>1332</v>
      </c>
      <c r="Q43" s="47" t="s">
        <v>101</v>
      </c>
      <c r="R43" s="49" t="s">
        <v>102</v>
      </c>
      <c r="S43" s="47" t="s">
        <v>103</v>
      </c>
      <c r="T43" s="44" t="s">
        <v>747</v>
      </c>
      <c r="U43" s="49" t="s">
        <v>105</v>
      </c>
      <c r="V43" s="83">
        <v>17</v>
      </c>
      <c r="W43" s="83">
        <v>62</v>
      </c>
      <c r="X43" s="82">
        <v>2.3199999999999998</v>
      </c>
      <c r="Y43" s="83">
        <v>20</v>
      </c>
      <c r="Z43" s="83">
        <v>90</v>
      </c>
      <c r="AA43" s="82">
        <v>0.54</v>
      </c>
      <c r="AB43" s="51"/>
      <c r="AC43" s="51"/>
      <c r="AD43" s="49"/>
      <c r="AE43" s="51"/>
      <c r="AF43" s="51"/>
      <c r="AG43" s="49"/>
      <c r="AH43" s="49" t="s">
        <v>98</v>
      </c>
      <c r="AI43" s="46">
        <v>71.099999999999994</v>
      </c>
      <c r="AJ43" s="44" t="s">
        <v>107</v>
      </c>
      <c r="AK43" s="44" t="s">
        <v>108</v>
      </c>
      <c r="AL43" s="45">
        <f t="shared" si="8"/>
        <v>1332</v>
      </c>
      <c r="AM43" s="44" t="s">
        <v>747</v>
      </c>
      <c r="AN43" s="44">
        <v>8</v>
      </c>
      <c r="AO43" s="41" t="s">
        <v>110</v>
      </c>
    </row>
    <row r="44" spans="1:41" s="43" customFormat="1" x14ac:dyDescent="0.3">
      <c r="A44" s="130" t="s">
        <v>1182</v>
      </c>
      <c r="B44" s="130" t="s">
        <v>1266</v>
      </c>
      <c r="C44" s="50" t="s">
        <v>1180</v>
      </c>
      <c r="D44" s="48">
        <v>2</v>
      </c>
      <c r="E44" s="48" t="s">
        <v>96</v>
      </c>
      <c r="F44" s="78" t="s">
        <v>1376</v>
      </c>
      <c r="G44" s="50" t="s">
        <v>250</v>
      </c>
      <c r="H44" s="50" t="s">
        <v>661</v>
      </c>
      <c r="I44" s="78" t="s">
        <v>1188</v>
      </c>
      <c r="J44" s="100" t="s">
        <v>531</v>
      </c>
      <c r="K44" s="47" t="s">
        <v>97</v>
      </c>
      <c r="L44" s="47" t="s">
        <v>98</v>
      </c>
      <c r="M44" s="47" t="s">
        <v>99</v>
      </c>
      <c r="N44" s="47">
        <v>4</v>
      </c>
      <c r="O44" s="47" t="s">
        <v>100</v>
      </c>
      <c r="P44" s="47">
        <v>1332</v>
      </c>
      <c r="Q44" s="47" t="s">
        <v>101</v>
      </c>
      <c r="R44" s="49" t="s">
        <v>102</v>
      </c>
      <c r="S44" s="47" t="s">
        <v>103</v>
      </c>
      <c r="T44" s="44" t="s">
        <v>747</v>
      </c>
      <c r="U44" s="49" t="s">
        <v>105</v>
      </c>
      <c r="V44" s="51">
        <v>13</v>
      </c>
      <c r="W44" s="51">
        <v>73</v>
      </c>
      <c r="X44" s="49">
        <v>2.6</v>
      </c>
      <c r="Y44" s="51">
        <v>16</v>
      </c>
      <c r="Z44" s="51">
        <v>54</v>
      </c>
      <c r="AA44" s="49">
        <v>0</v>
      </c>
      <c r="AB44" s="51"/>
      <c r="AC44" s="51"/>
      <c r="AD44" s="49"/>
      <c r="AE44" s="51"/>
      <c r="AF44" s="51"/>
      <c r="AG44" s="49"/>
      <c r="AH44" s="49" t="s">
        <v>98</v>
      </c>
      <c r="AI44" s="46">
        <v>82.5</v>
      </c>
      <c r="AJ44" s="44" t="s">
        <v>107</v>
      </c>
      <c r="AK44" s="44" t="s">
        <v>108</v>
      </c>
      <c r="AL44" s="45">
        <f t="shared" si="8"/>
        <v>1332</v>
      </c>
      <c r="AM44" s="44" t="s">
        <v>747</v>
      </c>
      <c r="AN44" s="44">
        <v>8</v>
      </c>
      <c r="AO44" s="41" t="s">
        <v>110</v>
      </c>
    </row>
    <row r="45" spans="1:41" s="43" customFormat="1" x14ac:dyDescent="0.3">
      <c r="A45" s="130" t="s">
        <v>1183</v>
      </c>
      <c r="B45" s="130" t="s">
        <v>1267</v>
      </c>
      <c r="C45" s="50" t="s">
        <v>1181</v>
      </c>
      <c r="D45" s="48">
        <v>2</v>
      </c>
      <c r="E45" s="48" t="s">
        <v>96</v>
      </c>
      <c r="F45" s="78" t="s">
        <v>1375</v>
      </c>
      <c r="G45" s="50" t="s">
        <v>250</v>
      </c>
      <c r="H45" s="50" t="s">
        <v>661</v>
      </c>
      <c r="I45" s="78" t="s">
        <v>1187</v>
      </c>
      <c r="J45" s="100" t="s">
        <v>531</v>
      </c>
      <c r="K45" s="47" t="s">
        <v>97</v>
      </c>
      <c r="L45" s="47" t="s">
        <v>98</v>
      </c>
      <c r="M45" s="47" t="s">
        <v>99</v>
      </c>
      <c r="N45" s="47">
        <v>4</v>
      </c>
      <c r="O45" s="47" t="s">
        <v>100</v>
      </c>
      <c r="P45" s="47">
        <v>1332</v>
      </c>
      <c r="Q45" s="47" t="s">
        <v>101</v>
      </c>
      <c r="R45" s="49" t="s">
        <v>102</v>
      </c>
      <c r="S45" s="47" t="s">
        <v>103</v>
      </c>
      <c r="T45" s="44" t="s">
        <v>747</v>
      </c>
      <c r="U45" s="49" t="s">
        <v>105</v>
      </c>
      <c r="V45" s="51">
        <v>17</v>
      </c>
      <c r="W45" s="51">
        <v>74</v>
      </c>
      <c r="X45" s="49">
        <v>1.9</v>
      </c>
      <c r="Y45" s="51">
        <v>19</v>
      </c>
      <c r="Z45" s="51">
        <v>26</v>
      </c>
      <c r="AA45" s="49">
        <v>0</v>
      </c>
      <c r="AB45" s="51"/>
      <c r="AC45" s="51"/>
      <c r="AD45" s="49"/>
      <c r="AE45" s="51"/>
      <c r="AF45" s="51"/>
      <c r="AG45" s="49"/>
      <c r="AH45" s="49" t="s">
        <v>98</v>
      </c>
      <c r="AI45" s="46">
        <v>72.2</v>
      </c>
      <c r="AJ45" s="44" t="s">
        <v>107</v>
      </c>
      <c r="AK45" s="44" t="s">
        <v>108</v>
      </c>
      <c r="AL45" s="45">
        <f t="shared" si="8"/>
        <v>1332</v>
      </c>
      <c r="AM45" s="44" t="s">
        <v>747</v>
      </c>
      <c r="AN45" s="44">
        <v>8</v>
      </c>
      <c r="AO45" s="41" t="s">
        <v>110</v>
      </c>
    </row>
    <row r="46" spans="1:41" s="43" customFormat="1" x14ac:dyDescent="0.3">
      <c r="A46" s="130" t="s">
        <v>1182</v>
      </c>
      <c r="B46" s="130" t="s">
        <v>1412</v>
      </c>
      <c r="C46" s="50" t="s">
        <v>1371</v>
      </c>
      <c r="D46" s="48">
        <v>2</v>
      </c>
      <c r="E46" s="48" t="s">
        <v>96</v>
      </c>
      <c r="F46" s="78" t="s">
        <v>1456</v>
      </c>
      <c r="G46" s="50" t="s">
        <v>250</v>
      </c>
      <c r="H46" s="50" t="s">
        <v>661</v>
      </c>
      <c r="I46" s="78" t="s">
        <v>1415</v>
      </c>
      <c r="J46" s="100" t="s">
        <v>531</v>
      </c>
      <c r="K46" s="47" t="s">
        <v>97</v>
      </c>
      <c r="L46" s="47" t="s">
        <v>98</v>
      </c>
      <c r="M46" s="47" t="s">
        <v>99</v>
      </c>
      <c r="N46" s="47">
        <v>4</v>
      </c>
      <c r="O46" s="47" t="s">
        <v>100</v>
      </c>
      <c r="P46" s="47">
        <v>1332</v>
      </c>
      <c r="Q46" s="47" t="s">
        <v>101</v>
      </c>
      <c r="R46" s="49" t="s">
        <v>102</v>
      </c>
      <c r="S46" s="47" t="s">
        <v>103</v>
      </c>
      <c r="T46" s="44" t="s">
        <v>747</v>
      </c>
      <c r="U46" s="49" t="s">
        <v>105</v>
      </c>
      <c r="V46" s="51">
        <v>13</v>
      </c>
      <c r="W46" s="51">
        <v>73</v>
      </c>
      <c r="X46" s="49">
        <v>2.6</v>
      </c>
      <c r="Y46" s="51">
        <v>16</v>
      </c>
      <c r="Z46" s="51">
        <v>54</v>
      </c>
      <c r="AA46" s="49">
        <v>0</v>
      </c>
      <c r="AB46" s="51"/>
      <c r="AC46" s="51"/>
      <c r="AD46" s="49"/>
      <c r="AE46" s="51"/>
      <c r="AF46" s="51"/>
      <c r="AG46" s="49"/>
      <c r="AH46" s="49" t="s">
        <v>98</v>
      </c>
      <c r="AI46" s="46">
        <v>80.7</v>
      </c>
      <c r="AJ46" s="44" t="s">
        <v>107</v>
      </c>
      <c r="AK46" s="44" t="s">
        <v>108</v>
      </c>
      <c r="AL46" s="45">
        <f t="shared" ref="AL46:AL47" si="9">P46</f>
        <v>1332</v>
      </c>
      <c r="AM46" s="44" t="s">
        <v>747</v>
      </c>
      <c r="AN46" s="44">
        <v>8</v>
      </c>
      <c r="AO46" s="41" t="s">
        <v>110</v>
      </c>
    </row>
    <row r="47" spans="1:41" s="43" customFormat="1" x14ac:dyDescent="0.3">
      <c r="A47" s="130" t="s">
        <v>1183</v>
      </c>
      <c r="B47" s="130" t="s">
        <v>1411</v>
      </c>
      <c r="C47" s="50" t="s">
        <v>1373</v>
      </c>
      <c r="D47" s="48">
        <v>2</v>
      </c>
      <c r="E47" s="48" t="s">
        <v>96</v>
      </c>
      <c r="F47" s="78" t="s">
        <v>1457</v>
      </c>
      <c r="G47" s="50" t="s">
        <v>250</v>
      </c>
      <c r="H47" s="50" t="s">
        <v>661</v>
      </c>
      <c r="I47" s="78" t="s">
        <v>1414</v>
      </c>
      <c r="J47" s="100" t="s">
        <v>531</v>
      </c>
      <c r="K47" s="47" t="s">
        <v>97</v>
      </c>
      <c r="L47" s="47" t="s">
        <v>98</v>
      </c>
      <c r="M47" s="47" t="s">
        <v>99</v>
      </c>
      <c r="N47" s="47">
        <v>4</v>
      </c>
      <c r="O47" s="47" t="s">
        <v>100</v>
      </c>
      <c r="P47" s="47">
        <v>1332</v>
      </c>
      <c r="Q47" s="47" t="s">
        <v>101</v>
      </c>
      <c r="R47" s="49" t="s">
        <v>102</v>
      </c>
      <c r="S47" s="47" t="s">
        <v>103</v>
      </c>
      <c r="T47" s="44" t="s">
        <v>747</v>
      </c>
      <c r="U47" s="49" t="s">
        <v>105</v>
      </c>
      <c r="V47" s="51">
        <v>17</v>
      </c>
      <c r="W47" s="51">
        <v>74</v>
      </c>
      <c r="X47" s="49">
        <v>1.9</v>
      </c>
      <c r="Y47" s="51">
        <v>19</v>
      </c>
      <c r="Z47" s="51">
        <v>26</v>
      </c>
      <c r="AA47" s="49">
        <v>0</v>
      </c>
      <c r="AB47" s="51"/>
      <c r="AC47" s="51"/>
      <c r="AD47" s="49"/>
      <c r="AE47" s="51"/>
      <c r="AF47" s="51"/>
      <c r="AG47" s="49"/>
      <c r="AH47" s="49" t="s">
        <v>98</v>
      </c>
      <c r="AI47" s="46">
        <v>70.400000000000006</v>
      </c>
      <c r="AJ47" s="44" t="s">
        <v>107</v>
      </c>
      <c r="AK47" s="44" t="s">
        <v>108</v>
      </c>
      <c r="AL47" s="45">
        <f t="shared" si="9"/>
        <v>1332</v>
      </c>
      <c r="AM47" s="44" t="s">
        <v>747</v>
      </c>
      <c r="AN47" s="44">
        <v>8</v>
      </c>
      <c r="AO47" s="41" t="s">
        <v>110</v>
      </c>
    </row>
    <row r="48" spans="1:41" s="43" customFormat="1" x14ac:dyDescent="0.3">
      <c r="A48" s="130" t="s">
        <v>1372</v>
      </c>
      <c r="B48" s="130" t="s">
        <v>1413</v>
      </c>
      <c r="C48" s="50" t="s">
        <v>1374</v>
      </c>
      <c r="D48" s="48">
        <v>2</v>
      </c>
      <c r="E48" s="48" t="s">
        <v>96</v>
      </c>
      <c r="F48" s="78" t="s">
        <v>1460</v>
      </c>
      <c r="G48" s="78" t="s">
        <v>1306</v>
      </c>
      <c r="H48" s="78" t="s">
        <v>1417</v>
      </c>
      <c r="I48" s="78" t="s">
        <v>1416</v>
      </c>
      <c r="J48" s="80" t="s">
        <v>1455</v>
      </c>
      <c r="K48" s="47" t="s">
        <v>97</v>
      </c>
      <c r="L48" s="47" t="s">
        <v>98</v>
      </c>
      <c r="M48" s="47" t="s">
        <v>99</v>
      </c>
      <c r="N48" s="47">
        <v>4</v>
      </c>
      <c r="O48" s="47" t="s">
        <v>100</v>
      </c>
      <c r="P48" s="47">
        <v>1332</v>
      </c>
      <c r="Q48" s="47" t="s">
        <v>101</v>
      </c>
      <c r="R48" s="49" t="s">
        <v>102</v>
      </c>
      <c r="S48" s="47" t="s">
        <v>103</v>
      </c>
      <c r="T48" s="44" t="s">
        <v>747</v>
      </c>
      <c r="U48" s="49" t="s">
        <v>105</v>
      </c>
      <c r="V48" s="83">
        <v>8</v>
      </c>
      <c r="W48" s="83">
        <v>31</v>
      </c>
      <c r="X48" s="82">
        <v>2.35</v>
      </c>
      <c r="Y48" s="83">
        <v>18</v>
      </c>
      <c r="Z48" s="83">
        <v>72</v>
      </c>
      <c r="AA48" s="82">
        <v>0.35</v>
      </c>
      <c r="AB48" s="51"/>
      <c r="AC48" s="51"/>
      <c r="AD48" s="49"/>
      <c r="AE48" s="51"/>
      <c r="AF48" s="51"/>
      <c r="AG48" s="49"/>
      <c r="AH48" s="49" t="s">
        <v>98</v>
      </c>
      <c r="AI48" s="46">
        <v>76.3</v>
      </c>
      <c r="AJ48" s="44" t="s">
        <v>428</v>
      </c>
      <c r="AK48" s="44" t="s">
        <v>108</v>
      </c>
      <c r="AL48" s="45">
        <f>P48</f>
        <v>1332</v>
      </c>
      <c r="AM48" s="44" t="s">
        <v>747</v>
      </c>
      <c r="AN48" s="44">
        <v>9</v>
      </c>
      <c r="AO48" s="41" t="s">
        <v>110</v>
      </c>
    </row>
  </sheetData>
  <autoFilter ref="A12:A31" xr:uid="{00000000-0009-0000-0000-000019000000}"/>
  <mergeCells count="9">
    <mergeCell ref="A8:A11"/>
    <mergeCell ref="V8:AA8"/>
    <mergeCell ref="AB8:AG8"/>
    <mergeCell ref="G9:J9"/>
    <mergeCell ref="F2:J3"/>
    <mergeCell ref="K7:U7"/>
    <mergeCell ref="V7:AG7"/>
    <mergeCell ref="AH7:AN7"/>
    <mergeCell ref="B7:J7"/>
  </mergeCells>
  <pageMargins left="0.28000000000000003" right="0.34" top="0.36" bottom="0.26" header="0.31496062992125984" footer="0.17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2:AN26"/>
  <sheetViews>
    <sheetView zoomScaleNormal="100" workbookViewId="0">
      <selection activeCell="I13" sqref="I13"/>
    </sheetView>
  </sheetViews>
  <sheetFormatPr baseColWidth="10" defaultColWidth="11.5546875" defaultRowHeight="14.4" x14ac:dyDescent="0.3"/>
  <cols>
    <col min="1" max="1" width="39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2.88671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86" t="s">
        <v>4</v>
      </c>
      <c r="K8" s="63" t="s">
        <v>5</v>
      </c>
      <c r="L8" s="86" t="s">
        <v>6</v>
      </c>
      <c r="M8" s="63" t="s">
        <v>7</v>
      </c>
      <c r="N8" s="86" t="s">
        <v>8</v>
      </c>
      <c r="O8" s="63" t="s">
        <v>9</v>
      </c>
      <c r="P8" s="86" t="s">
        <v>10</v>
      </c>
      <c r="Q8" s="63" t="s">
        <v>11</v>
      </c>
      <c r="R8" s="86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85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194</v>
      </c>
      <c r="B13" s="44" t="s">
        <v>191</v>
      </c>
      <c r="C13" s="47">
        <v>2</v>
      </c>
      <c r="D13" s="47" t="s">
        <v>96</v>
      </c>
      <c r="E13" s="44" t="s">
        <v>347</v>
      </c>
      <c r="F13" s="44" t="s">
        <v>114</v>
      </c>
      <c r="G13" s="89" t="s">
        <v>132</v>
      </c>
      <c r="H13" s="89" t="s">
        <v>195</v>
      </c>
      <c r="I13" s="44" t="s">
        <v>271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1598</v>
      </c>
      <c r="P13" s="59" t="s">
        <v>101</v>
      </c>
      <c r="Q13" s="59" t="s">
        <v>102</v>
      </c>
      <c r="R13" s="59" t="s">
        <v>192</v>
      </c>
      <c r="S13" s="59" t="s">
        <v>126</v>
      </c>
      <c r="T13" s="59" t="s">
        <v>193</v>
      </c>
      <c r="U13" s="53">
        <v>146</v>
      </c>
      <c r="V13" s="54">
        <v>16</v>
      </c>
      <c r="W13" s="54" t="s">
        <v>106</v>
      </c>
      <c r="X13" s="54">
        <v>250</v>
      </c>
      <c r="Y13" s="54">
        <v>1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72</v>
      </c>
      <c r="AI13" s="59" t="s">
        <v>138</v>
      </c>
      <c r="AJ13" s="59" t="s">
        <v>108</v>
      </c>
      <c r="AK13" s="59">
        <f>O13</f>
        <v>1598</v>
      </c>
      <c r="AL13" s="59" t="s">
        <v>129</v>
      </c>
      <c r="AM13" s="59">
        <v>1</v>
      </c>
      <c r="AN13" s="54" t="s">
        <v>110</v>
      </c>
    </row>
    <row r="14" spans="1:40" s="60" customFormat="1" x14ac:dyDescent="0.3">
      <c r="A14" s="104" t="s">
        <v>198</v>
      </c>
      <c r="B14" s="44" t="s">
        <v>191</v>
      </c>
      <c r="C14" s="47">
        <v>2</v>
      </c>
      <c r="D14" s="47" t="s">
        <v>96</v>
      </c>
      <c r="E14" s="44" t="s">
        <v>347</v>
      </c>
      <c r="F14" s="44" t="s">
        <v>114</v>
      </c>
      <c r="G14" s="89" t="s">
        <v>135</v>
      </c>
      <c r="H14" s="89" t="s">
        <v>195</v>
      </c>
      <c r="I14" s="44" t="s">
        <v>271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1598</v>
      </c>
      <c r="P14" s="59" t="s">
        <v>101</v>
      </c>
      <c r="Q14" s="59" t="s">
        <v>102</v>
      </c>
      <c r="R14" s="59" t="s">
        <v>192</v>
      </c>
      <c r="S14" s="59" t="s">
        <v>126</v>
      </c>
      <c r="T14" s="59" t="s">
        <v>193</v>
      </c>
      <c r="U14" s="53">
        <v>146</v>
      </c>
      <c r="V14" s="54">
        <v>16</v>
      </c>
      <c r="W14" s="54" t="s">
        <v>106</v>
      </c>
      <c r="X14" s="54">
        <v>250</v>
      </c>
      <c r="Y14" s="54">
        <v>1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67.05</v>
      </c>
      <c r="AI14" s="59" t="s">
        <v>138</v>
      </c>
      <c r="AJ14" s="59" t="s">
        <v>108</v>
      </c>
      <c r="AK14" s="59">
        <f t="shared" ref="AK14:AK17" si="0">O14</f>
        <v>1598</v>
      </c>
      <c r="AL14" s="59" t="s">
        <v>129</v>
      </c>
      <c r="AM14" s="54">
        <v>1</v>
      </c>
      <c r="AN14" s="54" t="s">
        <v>110</v>
      </c>
    </row>
    <row r="15" spans="1:40" s="60" customFormat="1" x14ac:dyDescent="0.3">
      <c r="A15" s="104" t="s">
        <v>198</v>
      </c>
      <c r="B15" s="44" t="s">
        <v>191</v>
      </c>
      <c r="C15" s="47">
        <v>2</v>
      </c>
      <c r="D15" s="47" t="s">
        <v>96</v>
      </c>
      <c r="E15" s="44" t="s">
        <v>347</v>
      </c>
      <c r="F15" s="44" t="s">
        <v>114</v>
      </c>
      <c r="G15" s="89" t="s">
        <v>135</v>
      </c>
      <c r="H15" s="44" t="s">
        <v>196</v>
      </c>
      <c r="I15" s="44" t="s">
        <v>271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1598</v>
      </c>
      <c r="P15" s="59" t="s">
        <v>101</v>
      </c>
      <c r="Q15" s="59" t="s">
        <v>102</v>
      </c>
      <c r="R15" s="59" t="s">
        <v>192</v>
      </c>
      <c r="S15" s="59" t="s">
        <v>126</v>
      </c>
      <c r="T15" s="59" t="s">
        <v>193</v>
      </c>
      <c r="U15" s="53">
        <v>146</v>
      </c>
      <c r="V15" s="54">
        <v>16</v>
      </c>
      <c r="W15" s="54" t="s">
        <v>106</v>
      </c>
      <c r="X15" s="54">
        <v>250</v>
      </c>
      <c r="Y15" s="54">
        <v>1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67.05</v>
      </c>
      <c r="AI15" s="59" t="s">
        <v>138</v>
      </c>
      <c r="AJ15" s="59" t="s">
        <v>108</v>
      </c>
      <c r="AK15" s="59">
        <f t="shared" si="0"/>
        <v>1598</v>
      </c>
      <c r="AL15" s="59" t="s">
        <v>129</v>
      </c>
      <c r="AM15" s="54">
        <v>1</v>
      </c>
      <c r="AN15" s="44" t="s">
        <v>110</v>
      </c>
    </row>
    <row r="16" spans="1:40" s="60" customFormat="1" x14ac:dyDescent="0.3">
      <c r="A16" s="104" t="s">
        <v>199</v>
      </c>
      <c r="B16" s="44" t="s">
        <v>197</v>
      </c>
      <c r="C16" s="47">
        <v>2</v>
      </c>
      <c r="D16" s="47" t="s">
        <v>96</v>
      </c>
      <c r="E16" s="44" t="s">
        <v>299</v>
      </c>
      <c r="F16" s="44" t="s">
        <v>201</v>
      </c>
      <c r="G16" s="89" t="s">
        <v>203</v>
      </c>
      <c r="H16" s="89" t="s">
        <v>202</v>
      </c>
      <c r="I16" s="44" t="s">
        <v>298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1598</v>
      </c>
      <c r="P16" s="59" t="s">
        <v>101</v>
      </c>
      <c r="Q16" s="59" t="s">
        <v>102</v>
      </c>
      <c r="R16" s="59" t="s">
        <v>192</v>
      </c>
      <c r="S16" s="59" t="s">
        <v>126</v>
      </c>
      <c r="T16" s="59" t="s">
        <v>193</v>
      </c>
      <c r="U16" s="53">
        <v>196</v>
      </c>
      <c r="V16" s="54">
        <v>1</v>
      </c>
      <c r="W16" s="54" t="s">
        <v>106</v>
      </c>
      <c r="X16" s="54">
        <v>388</v>
      </c>
      <c r="Y16" s="54">
        <v>1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78.430000000000007</v>
      </c>
      <c r="AI16" s="59" t="s">
        <v>138</v>
      </c>
      <c r="AJ16" s="59" t="s">
        <v>108</v>
      </c>
      <c r="AK16" s="59">
        <f t="shared" si="0"/>
        <v>1598</v>
      </c>
      <c r="AL16" s="59" t="s">
        <v>129</v>
      </c>
      <c r="AM16" s="54">
        <v>2</v>
      </c>
      <c r="AN16" s="54" t="s">
        <v>205</v>
      </c>
    </row>
    <row r="17" spans="1:40" s="60" customFormat="1" x14ac:dyDescent="0.3">
      <c r="A17" s="104" t="s">
        <v>200</v>
      </c>
      <c r="B17" s="44" t="s">
        <v>197</v>
      </c>
      <c r="C17" s="47">
        <v>2</v>
      </c>
      <c r="D17" s="47" t="s">
        <v>96</v>
      </c>
      <c r="E17" s="44" t="s">
        <v>299</v>
      </c>
      <c r="F17" s="44" t="s">
        <v>201</v>
      </c>
      <c r="G17" s="89" t="s">
        <v>204</v>
      </c>
      <c r="H17" s="44" t="s">
        <v>202</v>
      </c>
      <c r="I17" s="44" t="s">
        <v>298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1598</v>
      </c>
      <c r="P17" s="59" t="s">
        <v>101</v>
      </c>
      <c r="Q17" s="59" t="s">
        <v>102</v>
      </c>
      <c r="R17" s="59" t="s">
        <v>192</v>
      </c>
      <c r="S17" s="59" t="s">
        <v>126</v>
      </c>
      <c r="T17" s="59" t="s">
        <v>193</v>
      </c>
      <c r="U17" s="53">
        <v>196</v>
      </c>
      <c r="V17" s="54">
        <v>1</v>
      </c>
      <c r="W17" s="54" t="s">
        <v>106</v>
      </c>
      <c r="X17" s="54">
        <v>388</v>
      </c>
      <c r="Y17" s="54">
        <v>1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74.260000000000005</v>
      </c>
      <c r="AI17" s="59" t="s">
        <v>138</v>
      </c>
      <c r="AJ17" s="59" t="s">
        <v>108</v>
      </c>
      <c r="AK17" s="59">
        <f t="shared" si="0"/>
        <v>1598</v>
      </c>
      <c r="AL17" s="59" t="s">
        <v>129</v>
      </c>
      <c r="AM17" s="54">
        <v>2</v>
      </c>
      <c r="AN17" s="44" t="s">
        <v>205</v>
      </c>
    </row>
    <row r="25" spans="1:40" x14ac:dyDescent="0.3">
      <c r="D25" s="90"/>
    </row>
    <row r="26" spans="1:40" x14ac:dyDescent="0.3">
      <c r="D26" s="90"/>
    </row>
  </sheetData>
  <autoFilter ref="A12:A17" xr:uid="{00000000-0009-0000-0000-000002000000}"/>
  <mergeCells count="16">
    <mergeCell ref="AA8:AF8"/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  <headerFooter>
    <oddFooter>&amp;R&amp;1#&amp;"Arial"&amp;10&amp;K000000Confidential C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O37"/>
  <sheetViews>
    <sheetView showGridLines="0" zoomScaleNormal="100" workbookViewId="0"/>
  </sheetViews>
  <sheetFormatPr baseColWidth="10" defaultColWidth="11.44140625" defaultRowHeight="14.4" x14ac:dyDescent="0.3"/>
  <cols>
    <col min="1" max="1" width="39.109375" bestFit="1" customWidth="1"/>
    <col min="2" max="3" width="18.6640625" customWidth="1"/>
    <col min="4" max="4" width="5.33203125" style="1" customWidth="1"/>
    <col min="5" max="5" width="8.44140625" customWidth="1"/>
    <col min="6" max="6" width="30.21875" bestFit="1" customWidth="1"/>
    <col min="7" max="7" width="5.6640625" customWidth="1"/>
    <col min="8" max="8" width="7" customWidth="1"/>
    <col min="9" max="9" width="15.5546875" customWidth="1"/>
    <col min="10" max="10" width="23.44140625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82" t="s">
        <v>144</v>
      </c>
      <c r="G2" s="182"/>
      <c r="H2" s="182"/>
      <c r="I2" s="182"/>
      <c r="J2" s="182"/>
    </row>
    <row r="3" spans="1:41" s="57" customFormat="1" x14ac:dyDescent="0.3">
      <c r="F3" s="182"/>
      <c r="G3" s="182"/>
      <c r="H3" s="182"/>
      <c r="I3" s="182"/>
      <c r="J3" s="182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21" t="s">
        <v>22</v>
      </c>
    </row>
    <row r="8" spans="1:41" x14ac:dyDescent="0.3">
      <c r="A8" s="188"/>
      <c r="B8" s="27" t="s">
        <v>1191</v>
      </c>
      <c r="C8" s="27" t="s">
        <v>87</v>
      </c>
      <c r="D8" s="18" t="s">
        <v>41</v>
      </c>
      <c r="E8" s="16" t="s">
        <v>90</v>
      </c>
      <c r="F8" s="24" t="s">
        <v>42</v>
      </c>
      <c r="G8" s="161" t="s">
        <v>43</v>
      </c>
      <c r="H8" s="161" t="s">
        <v>91</v>
      </c>
      <c r="I8" s="161" t="s">
        <v>0</v>
      </c>
      <c r="J8" s="162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9" t="s">
        <v>15</v>
      </c>
      <c r="W8" s="180"/>
      <c r="X8" s="180"/>
      <c r="Y8" s="180"/>
      <c r="Z8" s="180"/>
      <c r="AA8" s="181"/>
      <c r="AB8" s="179" t="s">
        <v>16</v>
      </c>
      <c r="AC8" s="180"/>
      <c r="AD8" s="180"/>
      <c r="AE8" s="180"/>
      <c r="AF8" s="180"/>
      <c r="AG8" s="181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8"/>
      <c r="B9" s="27"/>
      <c r="C9" s="27" t="s">
        <v>86</v>
      </c>
      <c r="D9" s="18" t="s">
        <v>88</v>
      </c>
      <c r="E9" s="16" t="s">
        <v>89</v>
      </c>
      <c r="F9" s="16"/>
      <c r="G9" s="190"/>
      <c r="H9" s="190"/>
      <c r="I9" s="190"/>
      <c r="J9" s="191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8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9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4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130" t="s">
        <v>924</v>
      </c>
      <c r="B13" s="50" t="s">
        <v>1207</v>
      </c>
      <c r="C13" s="50" t="s">
        <v>771</v>
      </c>
      <c r="D13" s="48">
        <v>2</v>
      </c>
      <c r="E13" s="48" t="s">
        <v>96</v>
      </c>
      <c r="F13" s="50" t="s">
        <v>785</v>
      </c>
      <c r="G13" s="50" t="s">
        <v>353</v>
      </c>
      <c r="H13" s="50" t="s">
        <v>355</v>
      </c>
      <c r="I13" s="50" t="s">
        <v>783</v>
      </c>
      <c r="J13" s="100" t="s">
        <v>352</v>
      </c>
      <c r="K13" s="47" t="s">
        <v>97</v>
      </c>
      <c r="L13" s="47" t="s">
        <v>98</v>
      </c>
      <c r="M13" s="47" t="s">
        <v>99</v>
      </c>
      <c r="N13" s="47">
        <v>4</v>
      </c>
      <c r="O13" s="47" t="s">
        <v>100</v>
      </c>
      <c r="P13" s="47">
        <v>1798</v>
      </c>
      <c r="Q13" s="47" t="s">
        <v>101</v>
      </c>
      <c r="R13" s="49" t="s">
        <v>102</v>
      </c>
      <c r="S13" s="47" t="s">
        <v>103</v>
      </c>
      <c r="T13" s="44" t="s">
        <v>747</v>
      </c>
      <c r="U13" s="49" t="s">
        <v>105</v>
      </c>
      <c r="V13" s="51">
        <v>13</v>
      </c>
      <c r="W13" s="51">
        <v>81</v>
      </c>
      <c r="X13" s="49">
        <v>0</v>
      </c>
      <c r="Y13" s="51">
        <v>16</v>
      </c>
      <c r="Z13" s="51">
        <v>44</v>
      </c>
      <c r="AA13" s="49">
        <v>0.1</v>
      </c>
      <c r="AB13" s="51"/>
      <c r="AC13" s="51"/>
      <c r="AD13" s="49"/>
      <c r="AE13" s="51"/>
      <c r="AF13" s="51"/>
      <c r="AG13" s="49"/>
      <c r="AH13" s="49" t="s">
        <v>98</v>
      </c>
      <c r="AI13" s="46">
        <v>95.2</v>
      </c>
      <c r="AJ13" s="44" t="s">
        <v>428</v>
      </c>
      <c r="AK13" s="44" t="s">
        <v>108</v>
      </c>
      <c r="AL13" s="45">
        <f t="shared" ref="AL13:AL20" si="0">P13</f>
        <v>1798</v>
      </c>
      <c r="AM13" s="44" t="s">
        <v>747</v>
      </c>
      <c r="AN13" s="44">
        <v>1</v>
      </c>
      <c r="AO13" s="41" t="s">
        <v>110</v>
      </c>
    </row>
    <row r="14" spans="1:41" s="43" customFormat="1" x14ac:dyDescent="0.3">
      <c r="A14" s="130" t="s">
        <v>924</v>
      </c>
      <c r="B14" s="50" t="s">
        <v>1207</v>
      </c>
      <c r="C14" s="50" t="s">
        <v>771</v>
      </c>
      <c r="D14" s="48">
        <v>2</v>
      </c>
      <c r="E14" s="48" t="s">
        <v>96</v>
      </c>
      <c r="F14" s="50" t="s">
        <v>785</v>
      </c>
      <c r="G14" s="50" t="s">
        <v>353</v>
      </c>
      <c r="H14" s="50" t="s">
        <v>355</v>
      </c>
      <c r="I14" s="50" t="s">
        <v>784</v>
      </c>
      <c r="J14" s="100" t="s">
        <v>352</v>
      </c>
      <c r="K14" s="47" t="s">
        <v>97</v>
      </c>
      <c r="L14" s="47" t="s">
        <v>98</v>
      </c>
      <c r="M14" s="47" t="s">
        <v>99</v>
      </c>
      <c r="N14" s="47">
        <v>4</v>
      </c>
      <c r="O14" s="47" t="s">
        <v>100</v>
      </c>
      <c r="P14" s="47">
        <v>1798</v>
      </c>
      <c r="Q14" s="47" t="s">
        <v>101</v>
      </c>
      <c r="R14" s="49" t="s">
        <v>102</v>
      </c>
      <c r="S14" s="47" t="s">
        <v>103</v>
      </c>
      <c r="T14" s="44" t="s">
        <v>747</v>
      </c>
      <c r="U14" s="49" t="s">
        <v>105</v>
      </c>
      <c r="V14" s="51">
        <v>13</v>
      </c>
      <c r="W14" s="51">
        <v>81</v>
      </c>
      <c r="X14" s="49">
        <v>0</v>
      </c>
      <c r="Y14" s="51">
        <v>16</v>
      </c>
      <c r="Z14" s="51">
        <v>44</v>
      </c>
      <c r="AA14" s="49">
        <v>0.1</v>
      </c>
      <c r="AB14" s="51"/>
      <c r="AC14" s="51"/>
      <c r="AD14" s="49"/>
      <c r="AE14" s="51"/>
      <c r="AF14" s="51"/>
      <c r="AG14" s="49"/>
      <c r="AH14" s="49" t="s">
        <v>98</v>
      </c>
      <c r="AI14" s="46">
        <v>95.2</v>
      </c>
      <c r="AJ14" s="44" t="s">
        <v>428</v>
      </c>
      <c r="AK14" s="44" t="s">
        <v>108</v>
      </c>
      <c r="AL14" s="45">
        <f t="shared" si="0"/>
        <v>1798</v>
      </c>
      <c r="AM14" s="44" t="s">
        <v>747</v>
      </c>
      <c r="AN14" s="44">
        <v>1</v>
      </c>
      <c r="AO14" s="41" t="s">
        <v>110</v>
      </c>
    </row>
    <row r="15" spans="1:41" s="43" customFormat="1" x14ac:dyDescent="0.3">
      <c r="A15" s="130" t="s">
        <v>924</v>
      </c>
      <c r="B15" s="50" t="s">
        <v>1207</v>
      </c>
      <c r="C15" s="50" t="s">
        <v>771</v>
      </c>
      <c r="D15" s="48">
        <v>2</v>
      </c>
      <c r="E15" s="48" t="s">
        <v>96</v>
      </c>
      <c r="F15" s="50" t="s">
        <v>785</v>
      </c>
      <c r="G15" s="50" t="s">
        <v>353</v>
      </c>
      <c r="H15" s="50" t="s">
        <v>356</v>
      </c>
      <c r="I15" s="141" t="s">
        <v>783</v>
      </c>
      <c r="J15" s="100" t="s">
        <v>352</v>
      </c>
      <c r="K15" s="47" t="s">
        <v>97</v>
      </c>
      <c r="L15" s="47" t="s">
        <v>98</v>
      </c>
      <c r="M15" s="47" t="s">
        <v>99</v>
      </c>
      <c r="N15" s="47">
        <v>4</v>
      </c>
      <c r="O15" s="47" t="s">
        <v>100</v>
      </c>
      <c r="P15" s="47">
        <v>1798</v>
      </c>
      <c r="Q15" s="47" t="s">
        <v>101</v>
      </c>
      <c r="R15" s="49" t="s">
        <v>102</v>
      </c>
      <c r="S15" s="47" t="s">
        <v>103</v>
      </c>
      <c r="T15" s="44" t="s">
        <v>747</v>
      </c>
      <c r="U15" s="49" t="s">
        <v>105</v>
      </c>
      <c r="V15" s="51">
        <v>13</v>
      </c>
      <c r="W15" s="51">
        <v>81</v>
      </c>
      <c r="X15" s="49">
        <v>0</v>
      </c>
      <c r="Y15" s="51">
        <v>16</v>
      </c>
      <c r="Z15" s="51">
        <v>44</v>
      </c>
      <c r="AA15" s="49">
        <v>0.1</v>
      </c>
      <c r="AB15" s="51"/>
      <c r="AC15" s="51"/>
      <c r="AD15" s="49"/>
      <c r="AE15" s="51"/>
      <c r="AF15" s="51"/>
      <c r="AG15" s="49"/>
      <c r="AH15" s="49" t="s">
        <v>98</v>
      </c>
      <c r="AI15" s="46">
        <v>95.2</v>
      </c>
      <c r="AJ15" s="44" t="s">
        <v>428</v>
      </c>
      <c r="AK15" s="44" t="s">
        <v>108</v>
      </c>
      <c r="AL15" s="45">
        <f t="shared" si="0"/>
        <v>1798</v>
      </c>
      <c r="AM15" s="44" t="s">
        <v>747</v>
      </c>
      <c r="AN15" s="44">
        <v>1</v>
      </c>
      <c r="AO15" s="41" t="s">
        <v>110</v>
      </c>
    </row>
    <row r="16" spans="1:41" s="43" customFormat="1" x14ac:dyDescent="0.3">
      <c r="A16" s="130" t="s">
        <v>924</v>
      </c>
      <c r="B16" s="50" t="s">
        <v>1207</v>
      </c>
      <c r="C16" s="50" t="s">
        <v>771</v>
      </c>
      <c r="D16" s="48">
        <v>2</v>
      </c>
      <c r="E16" s="48" t="s">
        <v>96</v>
      </c>
      <c r="F16" s="50" t="s">
        <v>785</v>
      </c>
      <c r="G16" s="50" t="s">
        <v>353</v>
      </c>
      <c r="H16" s="50" t="s">
        <v>356</v>
      </c>
      <c r="I16" s="50" t="s">
        <v>784</v>
      </c>
      <c r="J16" s="100" t="s">
        <v>352</v>
      </c>
      <c r="K16" s="47" t="s">
        <v>97</v>
      </c>
      <c r="L16" s="47" t="s">
        <v>98</v>
      </c>
      <c r="M16" s="47" t="s">
        <v>99</v>
      </c>
      <c r="N16" s="47">
        <v>4</v>
      </c>
      <c r="O16" s="47" t="s">
        <v>100</v>
      </c>
      <c r="P16" s="47">
        <v>1798</v>
      </c>
      <c r="Q16" s="47" t="s">
        <v>101</v>
      </c>
      <c r="R16" s="49" t="s">
        <v>102</v>
      </c>
      <c r="S16" s="47" t="s">
        <v>103</v>
      </c>
      <c r="T16" s="44" t="s">
        <v>747</v>
      </c>
      <c r="U16" s="49" t="s">
        <v>105</v>
      </c>
      <c r="V16" s="51">
        <v>13</v>
      </c>
      <c r="W16" s="51">
        <v>81</v>
      </c>
      <c r="X16" s="49">
        <v>0</v>
      </c>
      <c r="Y16" s="51">
        <v>16</v>
      </c>
      <c r="Z16" s="51">
        <v>44</v>
      </c>
      <c r="AA16" s="49">
        <v>0.1</v>
      </c>
      <c r="AB16" s="51"/>
      <c r="AC16" s="51"/>
      <c r="AD16" s="49"/>
      <c r="AE16" s="51"/>
      <c r="AF16" s="51"/>
      <c r="AG16" s="49"/>
      <c r="AH16" s="49" t="s">
        <v>98</v>
      </c>
      <c r="AI16" s="46">
        <v>95.2</v>
      </c>
      <c r="AJ16" s="44" t="s">
        <v>428</v>
      </c>
      <c r="AK16" s="44" t="s">
        <v>108</v>
      </c>
      <c r="AL16" s="45">
        <f t="shared" si="0"/>
        <v>1798</v>
      </c>
      <c r="AM16" s="44" t="s">
        <v>747</v>
      </c>
      <c r="AN16" s="44">
        <v>1</v>
      </c>
      <c r="AO16" s="41" t="s">
        <v>110</v>
      </c>
    </row>
    <row r="17" spans="1:41" s="43" customFormat="1" x14ac:dyDescent="0.3">
      <c r="A17" s="130" t="s">
        <v>924</v>
      </c>
      <c r="B17" s="50" t="s">
        <v>1207</v>
      </c>
      <c r="C17" s="50" t="s">
        <v>786</v>
      </c>
      <c r="D17" s="48">
        <v>2</v>
      </c>
      <c r="E17" s="48" t="s">
        <v>96</v>
      </c>
      <c r="F17" s="50" t="s">
        <v>785</v>
      </c>
      <c r="G17" s="50" t="s">
        <v>353</v>
      </c>
      <c r="H17" s="50" t="s">
        <v>355</v>
      </c>
      <c r="I17" s="50" t="s">
        <v>783</v>
      </c>
      <c r="J17" s="100" t="s">
        <v>352</v>
      </c>
      <c r="K17" s="47" t="s">
        <v>97</v>
      </c>
      <c r="L17" s="47" t="s">
        <v>98</v>
      </c>
      <c r="M17" s="47" t="s">
        <v>99</v>
      </c>
      <c r="N17" s="47">
        <v>4</v>
      </c>
      <c r="O17" s="47" t="s">
        <v>100</v>
      </c>
      <c r="P17" s="47">
        <v>1798</v>
      </c>
      <c r="Q17" s="47" t="s">
        <v>101</v>
      </c>
      <c r="R17" s="49" t="s">
        <v>102</v>
      </c>
      <c r="S17" s="47" t="s">
        <v>103</v>
      </c>
      <c r="T17" s="44" t="s">
        <v>747</v>
      </c>
      <c r="U17" s="49" t="s">
        <v>105</v>
      </c>
      <c r="V17" s="51">
        <v>27</v>
      </c>
      <c r="W17" s="51">
        <v>75</v>
      </c>
      <c r="X17" s="49">
        <v>1.6</v>
      </c>
      <c r="Y17" s="51">
        <v>46</v>
      </c>
      <c r="Z17" s="51">
        <v>11</v>
      </c>
      <c r="AA17" s="49">
        <v>1.3</v>
      </c>
      <c r="AB17" s="51"/>
      <c r="AC17" s="51"/>
      <c r="AD17" s="49"/>
      <c r="AE17" s="51"/>
      <c r="AF17" s="51"/>
      <c r="AG17" s="49"/>
      <c r="AH17" s="49" t="s">
        <v>98</v>
      </c>
      <c r="AI17" s="46">
        <v>95.2</v>
      </c>
      <c r="AJ17" s="44" t="s">
        <v>428</v>
      </c>
      <c r="AK17" s="44" t="s">
        <v>108</v>
      </c>
      <c r="AL17" s="45">
        <f t="shared" si="0"/>
        <v>1798</v>
      </c>
      <c r="AM17" s="44" t="s">
        <v>747</v>
      </c>
      <c r="AN17" s="44">
        <v>2</v>
      </c>
      <c r="AO17" s="41" t="s">
        <v>110</v>
      </c>
    </row>
    <row r="18" spans="1:41" s="43" customFormat="1" x14ac:dyDescent="0.3">
      <c r="A18" s="130" t="s">
        <v>924</v>
      </c>
      <c r="B18" s="50" t="s">
        <v>1207</v>
      </c>
      <c r="C18" s="50" t="s">
        <v>786</v>
      </c>
      <c r="D18" s="48">
        <v>2</v>
      </c>
      <c r="E18" s="48" t="s">
        <v>96</v>
      </c>
      <c r="F18" s="50" t="s">
        <v>785</v>
      </c>
      <c r="G18" s="50" t="s">
        <v>353</v>
      </c>
      <c r="H18" s="50" t="s">
        <v>355</v>
      </c>
      <c r="I18" s="50" t="s">
        <v>784</v>
      </c>
      <c r="J18" s="100" t="s">
        <v>352</v>
      </c>
      <c r="K18" s="47" t="s">
        <v>97</v>
      </c>
      <c r="L18" s="47" t="s">
        <v>98</v>
      </c>
      <c r="M18" s="47" t="s">
        <v>99</v>
      </c>
      <c r="N18" s="47">
        <v>4</v>
      </c>
      <c r="O18" s="47" t="s">
        <v>100</v>
      </c>
      <c r="P18" s="47">
        <v>1798</v>
      </c>
      <c r="Q18" s="47" t="s">
        <v>101</v>
      </c>
      <c r="R18" s="49" t="s">
        <v>102</v>
      </c>
      <c r="S18" s="47" t="s">
        <v>103</v>
      </c>
      <c r="T18" s="44" t="s">
        <v>747</v>
      </c>
      <c r="U18" s="49" t="s">
        <v>105</v>
      </c>
      <c r="V18" s="51">
        <v>27</v>
      </c>
      <c r="W18" s="51">
        <v>75</v>
      </c>
      <c r="X18" s="49">
        <v>1.6</v>
      </c>
      <c r="Y18" s="51">
        <v>46</v>
      </c>
      <c r="Z18" s="51">
        <v>11</v>
      </c>
      <c r="AA18" s="49">
        <v>1.3</v>
      </c>
      <c r="AB18" s="51"/>
      <c r="AC18" s="51"/>
      <c r="AD18" s="49"/>
      <c r="AE18" s="51"/>
      <c r="AF18" s="51"/>
      <c r="AG18" s="49"/>
      <c r="AH18" s="49" t="s">
        <v>98</v>
      </c>
      <c r="AI18" s="46">
        <v>95.2</v>
      </c>
      <c r="AJ18" s="44" t="s">
        <v>428</v>
      </c>
      <c r="AK18" s="44" t="s">
        <v>108</v>
      </c>
      <c r="AL18" s="45">
        <f t="shared" si="0"/>
        <v>1798</v>
      </c>
      <c r="AM18" s="44" t="s">
        <v>747</v>
      </c>
      <c r="AN18" s="44">
        <v>2</v>
      </c>
      <c r="AO18" s="41" t="s">
        <v>110</v>
      </c>
    </row>
    <row r="19" spans="1:41" s="43" customFormat="1" x14ac:dyDescent="0.3">
      <c r="A19" s="130" t="s">
        <v>924</v>
      </c>
      <c r="B19" s="50" t="s">
        <v>1207</v>
      </c>
      <c r="C19" s="50" t="s">
        <v>786</v>
      </c>
      <c r="D19" s="48">
        <v>2</v>
      </c>
      <c r="E19" s="48" t="s">
        <v>96</v>
      </c>
      <c r="F19" s="50" t="s">
        <v>785</v>
      </c>
      <c r="G19" s="50" t="s">
        <v>353</v>
      </c>
      <c r="H19" s="50" t="s">
        <v>356</v>
      </c>
      <c r="I19" s="141" t="s">
        <v>783</v>
      </c>
      <c r="J19" s="100" t="s">
        <v>352</v>
      </c>
      <c r="K19" s="47" t="s">
        <v>97</v>
      </c>
      <c r="L19" s="47" t="s">
        <v>98</v>
      </c>
      <c r="M19" s="47" t="s">
        <v>99</v>
      </c>
      <c r="N19" s="47">
        <v>4</v>
      </c>
      <c r="O19" s="47" t="s">
        <v>100</v>
      </c>
      <c r="P19" s="47">
        <v>1798</v>
      </c>
      <c r="Q19" s="47" t="s">
        <v>101</v>
      </c>
      <c r="R19" s="49" t="s">
        <v>102</v>
      </c>
      <c r="S19" s="47" t="s">
        <v>103</v>
      </c>
      <c r="T19" s="44" t="s">
        <v>747</v>
      </c>
      <c r="U19" s="49" t="s">
        <v>105</v>
      </c>
      <c r="V19" s="51">
        <v>27</v>
      </c>
      <c r="W19" s="51">
        <v>75</v>
      </c>
      <c r="X19" s="49">
        <v>1.6</v>
      </c>
      <c r="Y19" s="51">
        <v>46</v>
      </c>
      <c r="Z19" s="51">
        <v>11</v>
      </c>
      <c r="AA19" s="49">
        <v>1.3</v>
      </c>
      <c r="AB19" s="51"/>
      <c r="AC19" s="51"/>
      <c r="AD19" s="49"/>
      <c r="AE19" s="51"/>
      <c r="AF19" s="51"/>
      <c r="AG19" s="49"/>
      <c r="AH19" s="49" t="s">
        <v>98</v>
      </c>
      <c r="AI19" s="46">
        <v>95.2</v>
      </c>
      <c r="AJ19" s="44" t="s">
        <v>428</v>
      </c>
      <c r="AK19" s="44" t="s">
        <v>108</v>
      </c>
      <c r="AL19" s="45">
        <f t="shared" si="0"/>
        <v>1798</v>
      </c>
      <c r="AM19" s="44" t="s">
        <v>747</v>
      </c>
      <c r="AN19" s="44">
        <v>2</v>
      </c>
      <c r="AO19" s="41" t="s">
        <v>110</v>
      </c>
    </row>
    <row r="20" spans="1:41" s="43" customFormat="1" x14ac:dyDescent="0.3">
      <c r="A20" s="130" t="s">
        <v>924</v>
      </c>
      <c r="B20" s="50" t="s">
        <v>1207</v>
      </c>
      <c r="C20" s="50" t="s">
        <v>786</v>
      </c>
      <c r="D20" s="48">
        <v>2</v>
      </c>
      <c r="E20" s="48" t="s">
        <v>96</v>
      </c>
      <c r="F20" s="50" t="s">
        <v>785</v>
      </c>
      <c r="G20" s="50" t="s">
        <v>353</v>
      </c>
      <c r="H20" s="50" t="s">
        <v>356</v>
      </c>
      <c r="I20" s="50" t="s">
        <v>784</v>
      </c>
      <c r="J20" s="100" t="s">
        <v>352</v>
      </c>
      <c r="K20" s="47" t="s">
        <v>97</v>
      </c>
      <c r="L20" s="47" t="s">
        <v>98</v>
      </c>
      <c r="M20" s="47" t="s">
        <v>99</v>
      </c>
      <c r="N20" s="47">
        <v>4</v>
      </c>
      <c r="O20" s="47" t="s">
        <v>100</v>
      </c>
      <c r="P20" s="47">
        <v>1798</v>
      </c>
      <c r="Q20" s="47" t="s">
        <v>101</v>
      </c>
      <c r="R20" s="49" t="s">
        <v>102</v>
      </c>
      <c r="S20" s="47" t="s">
        <v>103</v>
      </c>
      <c r="T20" s="44" t="s">
        <v>747</v>
      </c>
      <c r="U20" s="49" t="s">
        <v>105</v>
      </c>
      <c r="V20" s="51">
        <v>27</v>
      </c>
      <c r="W20" s="51">
        <v>75</v>
      </c>
      <c r="X20" s="49">
        <v>1.6</v>
      </c>
      <c r="Y20" s="51">
        <v>46</v>
      </c>
      <c r="Z20" s="51">
        <v>11</v>
      </c>
      <c r="AA20" s="49">
        <v>1.3</v>
      </c>
      <c r="AB20" s="51"/>
      <c r="AC20" s="51"/>
      <c r="AD20" s="49"/>
      <c r="AE20" s="51"/>
      <c r="AF20" s="51"/>
      <c r="AG20" s="49"/>
      <c r="AH20" s="49" t="s">
        <v>98</v>
      </c>
      <c r="AI20" s="46">
        <v>95.2</v>
      </c>
      <c r="AJ20" s="44" t="s">
        <v>428</v>
      </c>
      <c r="AK20" s="44" t="s">
        <v>108</v>
      </c>
      <c r="AL20" s="45">
        <f t="shared" si="0"/>
        <v>1798</v>
      </c>
      <c r="AM20" s="44" t="s">
        <v>747</v>
      </c>
      <c r="AN20" s="44">
        <v>2</v>
      </c>
      <c r="AO20" s="41" t="s">
        <v>110</v>
      </c>
    </row>
    <row r="21" spans="1:41" s="43" customFormat="1" x14ac:dyDescent="0.3">
      <c r="A21" s="130" t="s">
        <v>925</v>
      </c>
      <c r="B21" s="50" t="s">
        <v>1268</v>
      </c>
      <c r="C21" s="50" t="s">
        <v>787</v>
      </c>
      <c r="D21" s="48">
        <v>2</v>
      </c>
      <c r="E21" s="48" t="s">
        <v>96</v>
      </c>
      <c r="F21" s="50" t="s">
        <v>1023</v>
      </c>
      <c r="G21" s="50" t="s">
        <v>788</v>
      </c>
      <c r="H21" s="50" t="s">
        <v>758</v>
      </c>
      <c r="I21" s="50" t="s">
        <v>789</v>
      </c>
      <c r="J21" s="100" t="s">
        <v>1016</v>
      </c>
      <c r="K21" s="47" t="s">
        <v>97</v>
      </c>
      <c r="L21" s="47" t="s">
        <v>98</v>
      </c>
      <c r="M21" s="47" t="s">
        <v>99</v>
      </c>
      <c r="N21" s="47">
        <v>4</v>
      </c>
      <c r="O21" s="47" t="s">
        <v>100</v>
      </c>
      <c r="P21" s="47">
        <v>1798</v>
      </c>
      <c r="Q21" s="47" t="s">
        <v>101</v>
      </c>
      <c r="R21" s="49" t="s">
        <v>102</v>
      </c>
      <c r="S21" s="47" t="s">
        <v>103</v>
      </c>
      <c r="T21" s="44" t="s">
        <v>747</v>
      </c>
      <c r="U21" s="49" t="s">
        <v>105</v>
      </c>
      <c r="V21" s="51">
        <v>22</v>
      </c>
      <c r="W21" s="51">
        <v>138</v>
      </c>
      <c r="X21" s="49">
        <v>2.4</v>
      </c>
      <c r="Y21" s="51">
        <v>16</v>
      </c>
      <c r="Z21" s="51">
        <v>74</v>
      </c>
      <c r="AA21" s="49">
        <v>0.5</v>
      </c>
      <c r="AB21" s="51"/>
      <c r="AC21" s="51"/>
      <c r="AD21" s="49"/>
      <c r="AE21" s="51"/>
      <c r="AF21" s="51"/>
      <c r="AG21" s="49"/>
      <c r="AH21" s="49" t="s">
        <v>98</v>
      </c>
      <c r="AI21" s="46">
        <v>104</v>
      </c>
      <c r="AJ21" s="44" t="s">
        <v>428</v>
      </c>
      <c r="AK21" s="44" t="s">
        <v>108</v>
      </c>
      <c r="AL21" s="45">
        <f t="shared" ref="AL21:AL22" si="1">P21</f>
        <v>1798</v>
      </c>
      <c r="AM21" s="44" t="s">
        <v>747</v>
      </c>
      <c r="AN21" s="44">
        <v>3</v>
      </c>
      <c r="AO21" s="41" t="s">
        <v>110</v>
      </c>
    </row>
    <row r="22" spans="1:41" s="43" customFormat="1" x14ac:dyDescent="0.3">
      <c r="A22" s="130" t="s">
        <v>925</v>
      </c>
      <c r="B22" s="50" t="s">
        <v>1268</v>
      </c>
      <c r="C22" s="50" t="s">
        <v>787</v>
      </c>
      <c r="D22" s="48">
        <v>2</v>
      </c>
      <c r="E22" s="48" t="s">
        <v>96</v>
      </c>
      <c r="F22" s="50" t="s">
        <v>1023</v>
      </c>
      <c r="G22" s="50" t="s">
        <v>788</v>
      </c>
      <c r="H22" s="50" t="s">
        <v>790</v>
      </c>
      <c r="I22" s="50" t="s">
        <v>789</v>
      </c>
      <c r="J22" s="100" t="s">
        <v>1016</v>
      </c>
      <c r="K22" s="47" t="s">
        <v>97</v>
      </c>
      <c r="L22" s="47" t="s">
        <v>98</v>
      </c>
      <c r="M22" s="47" t="s">
        <v>99</v>
      </c>
      <c r="N22" s="47">
        <v>4</v>
      </c>
      <c r="O22" s="47" t="s">
        <v>100</v>
      </c>
      <c r="P22" s="47">
        <v>1798</v>
      </c>
      <c r="Q22" s="47" t="s">
        <v>101</v>
      </c>
      <c r="R22" s="49" t="s">
        <v>102</v>
      </c>
      <c r="S22" s="47" t="s">
        <v>103</v>
      </c>
      <c r="T22" s="44" t="s">
        <v>747</v>
      </c>
      <c r="U22" s="49" t="s">
        <v>105</v>
      </c>
      <c r="V22" s="51">
        <v>22</v>
      </c>
      <c r="W22" s="51">
        <v>138</v>
      </c>
      <c r="X22" s="49">
        <v>2.4</v>
      </c>
      <c r="Y22" s="51">
        <v>16</v>
      </c>
      <c r="Z22" s="51">
        <v>74</v>
      </c>
      <c r="AA22" s="49">
        <v>0.5</v>
      </c>
      <c r="AB22" s="51"/>
      <c r="AC22" s="51"/>
      <c r="AD22" s="49"/>
      <c r="AE22" s="51"/>
      <c r="AF22" s="51"/>
      <c r="AG22" s="49"/>
      <c r="AH22" s="49" t="s">
        <v>98</v>
      </c>
      <c r="AI22" s="46">
        <v>104</v>
      </c>
      <c r="AJ22" s="44" t="s">
        <v>428</v>
      </c>
      <c r="AK22" s="44" t="s">
        <v>108</v>
      </c>
      <c r="AL22" s="45">
        <f t="shared" si="1"/>
        <v>1798</v>
      </c>
      <c r="AM22" s="44" t="s">
        <v>747</v>
      </c>
      <c r="AN22" s="44">
        <v>3</v>
      </c>
      <c r="AO22" s="41" t="s">
        <v>110</v>
      </c>
    </row>
    <row r="23" spans="1:41" s="43" customFormat="1" x14ac:dyDescent="0.3">
      <c r="A23" s="130" t="s">
        <v>926</v>
      </c>
      <c r="B23" s="50" t="s">
        <v>1268</v>
      </c>
      <c r="C23" s="50" t="s">
        <v>787</v>
      </c>
      <c r="D23" s="48">
        <v>2</v>
      </c>
      <c r="E23" s="48" t="s">
        <v>96</v>
      </c>
      <c r="F23" s="50" t="s">
        <v>1023</v>
      </c>
      <c r="G23" s="50" t="s">
        <v>788</v>
      </c>
      <c r="H23" s="50" t="s">
        <v>361</v>
      </c>
      <c r="I23" s="141" t="s">
        <v>789</v>
      </c>
      <c r="J23" s="100" t="s">
        <v>1016</v>
      </c>
      <c r="K23" s="47" t="s">
        <v>97</v>
      </c>
      <c r="L23" s="47" t="s">
        <v>98</v>
      </c>
      <c r="M23" s="47" t="s">
        <v>99</v>
      </c>
      <c r="N23" s="47">
        <v>4</v>
      </c>
      <c r="O23" s="47" t="s">
        <v>100</v>
      </c>
      <c r="P23" s="47">
        <v>1798</v>
      </c>
      <c r="Q23" s="47" t="s">
        <v>101</v>
      </c>
      <c r="R23" s="49" t="s">
        <v>102</v>
      </c>
      <c r="S23" s="47" t="s">
        <v>103</v>
      </c>
      <c r="T23" s="44" t="s">
        <v>747</v>
      </c>
      <c r="U23" s="49" t="s">
        <v>105</v>
      </c>
      <c r="V23" s="51">
        <v>22</v>
      </c>
      <c r="W23" s="51">
        <v>138</v>
      </c>
      <c r="X23" s="49">
        <v>2.4</v>
      </c>
      <c r="Y23" s="51">
        <v>16</v>
      </c>
      <c r="Z23" s="51">
        <v>74</v>
      </c>
      <c r="AA23" s="49">
        <v>0.5</v>
      </c>
      <c r="AB23" s="51"/>
      <c r="AC23" s="51"/>
      <c r="AD23" s="49"/>
      <c r="AE23" s="51"/>
      <c r="AF23" s="51"/>
      <c r="AG23" s="49"/>
      <c r="AH23" s="49" t="s">
        <v>98</v>
      </c>
      <c r="AI23" s="46">
        <v>104</v>
      </c>
      <c r="AJ23" s="44" t="s">
        <v>428</v>
      </c>
      <c r="AK23" s="44" t="s">
        <v>108</v>
      </c>
      <c r="AL23" s="45">
        <f t="shared" ref="AL23" si="2">P23</f>
        <v>1798</v>
      </c>
      <c r="AM23" s="44" t="s">
        <v>747</v>
      </c>
      <c r="AN23" s="44">
        <v>3</v>
      </c>
      <c r="AO23" s="41" t="s">
        <v>110</v>
      </c>
    </row>
    <row r="24" spans="1:41" s="43" customFormat="1" x14ac:dyDescent="0.3">
      <c r="A24" s="130" t="s">
        <v>926</v>
      </c>
      <c r="B24" s="50" t="s">
        <v>1268</v>
      </c>
      <c r="C24" s="50" t="s">
        <v>787</v>
      </c>
      <c r="D24" s="48">
        <v>2</v>
      </c>
      <c r="E24" s="48" t="s">
        <v>96</v>
      </c>
      <c r="F24" s="50" t="s">
        <v>1023</v>
      </c>
      <c r="G24" s="50" t="s">
        <v>788</v>
      </c>
      <c r="H24" s="50" t="s">
        <v>791</v>
      </c>
      <c r="I24" s="50" t="s">
        <v>789</v>
      </c>
      <c r="J24" s="100" t="s">
        <v>1016</v>
      </c>
      <c r="K24" s="47" t="s">
        <v>97</v>
      </c>
      <c r="L24" s="47" t="s">
        <v>98</v>
      </c>
      <c r="M24" s="47" t="s">
        <v>99</v>
      </c>
      <c r="N24" s="47">
        <v>4</v>
      </c>
      <c r="O24" s="47" t="s">
        <v>100</v>
      </c>
      <c r="P24" s="47">
        <v>1798</v>
      </c>
      <c r="Q24" s="47" t="s">
        <v>101</v>
      </c>
      <c r="R24" s="49" t="s">
        <v>102</v>
      </c>
      <c r="S24" s="47" t="s">
        <v>103</v>
      </c>
      <c r="T24" s="44" t="s">
        <v>747</v>
      </c>
      <c r="U24" s="49" t="s">
        <v>105</v>
      </c>
      <c r="V24" s="51">
        <v>22</v>
      </c>
      <c r="W24" s="51">
        <v>138</v>
      </c>
      <c r="X24" s="49">
        <v>2.4</v>
      </c>
      <c r="Y24" s="51">
        <v>16</v>
      </c>
      <c r="Z24" s="51">
        <v>74</v>
      </c>
      <c r="AA24" s="49">
        <v>0.5</v>
      </c>
      <c r="AB24" s="51"/>
      <c r="AC24" s="51"/>
      <c r="AD24" s="49"/>
      <c r="AE24" s="51"/>
      <c r="AF24" s="51"/>
      <c r="AG24" s="49"/>
      <c r="AH24" s="49" t="s">
        <v>98</v>
      </c>
      <c r="AI24" s="46">
        <v>104</v>
      </c>
      <c r="AJ24" s="44" t="s">
        <v>428</v>
      </c>
      <c r="AK24" s="44" t="s">
        <v>108</v>
      </c>
      <c r="AL24" s="45">
        <f t="shared" ref="AL24:AL36" si="3">P24</f>
        <v>1798</v>
      </c>
      <c r="AM24" s="44" t="s">
        <v>747</v>
      </c>
      <c r="AN24" s="44">
        <v>3</v>
      </c>
      <c r="AO24" s="41" t="s">
        <v>110</v>
      </c>
    </row>
    <row r="25" spans="1:41" s="43" customFormat="1" x14ac:dyDescent="0.3">
      <c r="A25" s="130" t="s">
        <v>927</v>
      </c>
      <c r="B25" s="50" t="s">
        <v>1269</v>
      </c>
      <c r="C25" s="50" t="s">
        <v>792</v>
      </c>
      <c r="D25" s="48">
        <v>2</v>
      </c>
      <c r="E25" s="48" t="s">
        <v>96</v>
      </c>
      <c r="F25" s="78" t="s">
        <v>1024</v>
      </c>
      <c r="G25" s="50" t="s">
        <v>201</v>
      </c>
      <c r="H25" s="50" t="s">
        <v>380</v>
      </c>
      <c r="I25" s="50" t="s">
        <v>1059</v>
      </c>
      <c r="J25" s="80" t="s">
        <v>298</v>
      </c>
      <c r="K25" s="47" t="s">
        <v>97</v>
      </c>
      <c r="L25" s="47" t="s">
        <v>98</v>
      </c>
      <c r="M25" s="47" t="s">
        <v>99</v>
      </c>
      <c r="N25" s="47">
        <v>4</v>
      </c>
      <c r="O25" s="47" t="s">
        <v>100</v>
      </c>
      <c r="P25" s="47">
        <v>1798</v>
      </c>
      <c r="Q25" s="47" t="s">
        <v>101</v>
      </c>
      <c r="R25" s="49" t="s">
        <v>102</v>
      </c>
      <c r="S25" s="47" t="s">
        <v>103</v>
      </c>
      <c r="T25" s="44" t="s">
        <v>747</v>
      </c>
      <c r="U25" s="49" t="s">
        <v>105</v>
      </c>
      <c r="V25" s="51">
        <v>22</v>
      </c>
      <c r="W25" s="51">
        <v>337</v>
      </c>
      <c r="X25" s="49">
        <v>4.03</v>
      </c>
      <c r="Y25" s="51">
        <v>35</v>
      </c>
      <c r="Z25" s="51">
        <v>128</v>
      </c>
      <c r="AA25" s="49">
        <v>0.56999999999999995</v>
      </c>
      <c r="AB25" s="51"/>
      <c r="AC25" s="51"/>
      <c r="AD25" s="49"/>
      <c r="AE25" s="51"/>
      <c r="AF25" s="51"/>
      <c r="AG25" s="49"/>
      <c r="AH25" s="49" t="s">
        <v>98</v>
      </c>
      <c r="AI25" s="46">
        <v>131.4</v>
      </c>
      <c r="AJ25" s="44" t="s">
        <v>428</v>
      </c>
      <c r="AK25" s="44" t="s">
        <v>108</v>
      </c>
      <c r="AL25" s="45">
        <f t="shared" ref="AL25:AL27" si="4">P25</f>
        <v>1798</v>
      </c>
      <c r="AM25" s="44" t="s">
        <v>747</v>
      </c>
      <c r="AN25" s="44">
        <v>4</v>
      </c>
      <c r="AO25" s="41" t="s">
        <v>110</v>
      </c>
    </row>
    <row r="26" spans="1:41" s="43" customFormat="1" x14ac:dyDescent="0.3">
      <c r="A26" s="130" t="s">
        <v>927</v>
      </c>
      <c r="B26" s="50" t="s">
        <v>1269</v>
      </c>
      <c r="C26" s="50" t="s">
        <v>793</v>
      </c>
      <c r="D26" s="48">
        <v>2</v>
      </c>
      <c r="E26" s="48" t="s">
        <v>96</v>
      </c>
      <c r="F26" s="78" t="s">
        <v>1024</v>
      </c>
      <c r="G26" s="50" t="s">
        <v>201</v>
      </c>
      <c r="H26" s="50" t="s">
        <v>380</v>
      </c>
      <c r="I26" s="50" t="s">
        <v>1059</v>
      </c>
      <c r="J26" s="80" t="s">
        <v>298</v>
      </c>
      <c r="K26" s="47" t="s">
        <v>97</v>
      </c>
      <c r="L26" s="47" t="s">
        <v>98</v>
      </c>
      <c r="M26" s="47" t="s">
        <v>99</v>
      </c>
      <c r="N26" s="47">
        <v>4</v>
      </c>
      <c r="O26" s="47" t="s">
        <v>100</v>
      </c>
      <c r="P26" s="47">
        <v>1798</v>
      </c>
      <c r="Q26" s="47" t="s">
        <v>101</v>
      </c>
      <c r="R26" s="49" t="s">
        <v>102</v>
      </c>
      <c r="S26" s="47" t="s">
        <v>103</v>
      </c>
      <c r="T26" s="44" t="s">
        <v>747</v>
      </c>
      <c r="U26" s="49" t="s">
        <v>105</v>
      </c>
      <c r="V26" s="51">
        <v>23</v>
      </c>
      <c r="W26" s="51">
        <v>116</v>
      </c>
      <c r="X26" s="49">
        <v>0.68</v>
      </c>
      <c r="Y26" s="51">
        <v>45</v>
      </c>
      <c r="Z26" s="51">
        <v>18</v>
      </c>
      <c r="AA26" s="49">
        <v>0.99</v>
      </c>
      <c r="AB26" s="51"/>
      <c r="AC26" s="51"/>
      <c r="AD26" s="49"/>
      <c r="AE26" s="51"/>
      <c r="AF26" s="51"/>
      <c r="AG26" s="49"/>
      <c r="AH26" s="49" t="s">
        <v>98</v>
      </c>
      <c r="AI26" s="46">
        <v>131.4</v>
      </c>
      <c r="AJ26" s="44" t="s">
        <v>428</v>
      </c>
      <c r="AK26" s="44" t="s">
        <v>108</v>
      </c>
      <c r="AL26" s="45">
        <f t="shared" si="4"/>
        <v>1798</v>
      </c>
      <c r="AM26" s="44" t="s">
        <v>747</v>
      </c>
      <c r="AN26" s="44">
        <v>5</v>
      </c>
      <c r="AO26" s="41" t="s">
        <v>110</v>
      </c>
    </row>
    <row r="27" spans="1:41" s="43" customFormat="1" x14ac:dyDescent="0.3">
      <c r="A27" s="130" t="s">
        <v>928</v>
      </c>
      <c r="B27" s="50" t="s">
        <v>1270</v>
      </c>
      <c r="C27" s="50" t="s">
        <v>794</v>
      </c>
      <c r="D27" s="48">
        <v>2</v>
      </c>
      <c r="E27" s="48" t="s">
        <v>96</v>
      </c>
      <c r="F27" s="78" t="s">
        <v>804</v>
      </c>
      <c r="G27" s="50" t="s">
        <v>201</v>
      </c>
      <c r="H27" s="50" t="s">
        <v>380</v>
      </c>
      <c r="I27" s="50" t="s">
        <v>795</v>
      </c>
      <c r="J27" s="80" t="s">
        <v>298</v>
      </c>
      <c r="K27" s="47" t="s">
        <v>97</v>
      </c>
      <c r="L27" s="47" t="s">
        <v>98</v>
      </c>
      <c r="M27" s="47" t="s">
        <v>99</v>
      </c>
      <c r="N27" s="47">
        <v>4</v>
      </c>
      <c r="O27" s="47" t="s">
        <v>100</v>
      </c>
      <c r="P27" s="47">
        <v>1798</v>
      </c>
      <c r="Q27" s="47" t="s">
        <v>101</v>
      </c>
      <c r="R27" s="49" t="s">
        <v>102</v>
      </c>
      <c r="S27" s="47" t="s">
        <v>103</v>
      </c>
      <c r="T27" s="44" t="s">
        <v>747</v>
      </c>
      <c r="U27" s="49" t="s">
        <v>105</v>
      </c>
      <c r="V27" s="51">
        <v>22</v>
      </c>
      <c r="W27" s="51">
        <v>132</v>
      </c>
      <c r="X27" s="49">
        <v>1.81</v>
      </c>
      <c r="Y27" s="51">
        <v>29</v>
      </c>
      <c r="Z27" s="51">
        <v>52</v>
      </c>
      <c r="AA27" s="49">
        <v>1.08</v>
      </c>
      <c r="AB27" s="51"/>
      <c r="AC27" s="51"/>
      <c r="AD27" s="49"/>
      <c r="AE27" s="51"/>
      <c r="AF27" s="51"/>
      <c r="AG27" s="49"/>
      <c r="AH27" s="49" t="s">
        <v>98</v>
      </c>
      <c r="AI27" s="46">
        <v>145.5</v>
      </c>
      <c r="AJ27" s="44" t="s">
        <v>107</v>
      </c>
      <c r="AK27" s="44" t="s">
        <v>108</v>
      </c>
      <c r="AL27" s="45">
        <f t="shared" si="4"/>
        <v>1798</v>
      </c>
      <c r="AM27" s="44" t="s">
        <v>747</v>
      </c>
      <c r="AN27" s="44">
        <v>6</v>
      </c>
      <c r="AO27" s="41" t="s">
        <v>110</v>
      </c>
    </row>
    <row r="28" spans="1:41" s="43" customFormat="1" x14ac:dyDescent="0.3">
      <c r="A28" s="130" t="s">
        <v>929</v>
      </c>
      <c r="B28" s="50" t="s">
        <v>1271</v>
      </c>
      <c r="C28" s="50" t="s">
        <v>796</v>
      </c>
      <c r="D28" s="48">
        <v>2</v>
      </c>
      <c r="E28" s="48" t="s">
        <v>96</v>
      </c>
      <c r="F28" s="78" t="s">
        <v>1009</v>
      </c>
      <c r="G28" s="50" t="s">
        <v>201</v>
      </c>
      <c r="H28" s="50" t="s">
        <v>380</v>
      </c>
      <c r="I28" s="50" t="s">
        <v>797</v>
      </c>
      <c r="J28" s="80" t="s">
        <v>298</v>
      </c>
      <c r="K28" s="47" t="s">
        <v>97</v>
      </c>
      <c r="L28" s="47" t="s">
        <v>98</v>
      </c>
      <c r="M28" s="47" t="s">
        <v>99</v>
      </c>
      <c r="N28" s="47">
        <v>4</v>
      </c>
      <c r="O28" s="47" t="s">
        <v>100</v>
      </c>
      <c r="P28" s="47">
        <v>1798</v>
      </c>
      <c r="Q28" s="47" t="s">
        <v>101</v>
      </c>
      <c r="R28" s="49" t="s">
        <v>102</v>
      </c>
      <c r="S28" s="47" t="s">
        <v>103</v>
      </c>
      <c r="T28" s="44" t="s">
        <v>747</v>
      </c>
      <c r="U28" s="49" t="s">
        <v>105</v>
      </c>
      <c r="V28" s="51">
        <v>22</v>
      </c>
      <c r="W28" s="51">
        <v>132</v>
      </c>
      <c r="X28" s="49">
        <v>1.81</v>
      </c>
      <c r="Y28" s="51">
        <v>29</v>
      </c>
      <c r="Z28" s="51">
        <v>52</v>
      </c>
      <c r="AA28" s="49">
        <v>1.08</v>
      </c>
      <c r="AB28" s="51"/>
      <c r="AC28" s="51"/>
      <c r="AD28" s="49"/>
      <c r="AE28" s="51"/>
      <c r="AF28" s="51"/>
      <c r="AG28" s="49"/>
      <c r="AH28" s="49" t="s">
        <v>98</v>
      </c>
      <c r="AI28" s="46">
        <v>133.4</v>
      </c>
      <c r="AJ28" s="44" t="s">
        <v>107</v>
      </c>
      <c r="AK28" s="44" t="s">
        <v>108</v>
      </c>
      <c r="AL28" s="45">
        <f t="shared" si="3"/>
        <v>1798</v>
      </c>
      <c r="AM28" s="44" t="s">
        <v>747</v>
      </c>
      <c r="AN28" s="44">
        <v>6</v>
      </c>
      <c r="AO28" s="41" t="s">
        <v>110</v>
      </c>
    </row>
    <row r="29" spans="1:41" s="43" customFormat="1" x14ac:dyDescent="0.3">
      <c r="A29" s="130" t="s">
        <v>930</v>
      </c>
      <c r="B29" s="50" t="s">
        <v>1272</v>
      </c>
      <c r="C29" s="50" t="s">
        <v>798</v>
      </c>
      <c r="D29" s="48">
        <v>2</v>
      </c>
      <c r="E29" s="48" t="s">
        <v>96</v>
      </c>
      <c r="F29" s="78" t="s">
        <v>1024</v>
      </c>
      <c r="G29" s="50" t="s">
        <v>201</v>
      </c>
      <c r="H29" s="50" t="s">
        <v>380</v>
      </c>
      <c r="I29" s="50" t="s">
        <v>1060</v>
      </c>
      <c r="J29" s="80" t="s">
        <v>298</v>
      </c>
      <c r="K29" s="47" t="s">
        <v>97</v>
      </c>
      <c r="L29" s="47" t="s">
        <v>98</v>
      </c>
      <c r="M29" s="47" t="s">
        <v>99</v>
      </c>
      <c r="N29" s="47">
        <v>4</v>
      </c>
      <c r="O29" s="47" t="s">
        <v>100</v>
      </c>
      <c r="P29" s="47">
        <v>1798</v>
      </c>
      <c r="Q29" s="47" t="s">
        <v>101</v>
      </c>
      <c r="R29" s="49" t="s">
        <v>102</v>
      </c>
      <c r="S29" s="47" t="s">
        <v>103</v>
      </c>
      <c r="T29" s="44" t="s">
        <v>747</v>
      </c>
      <c r="U29" s="49" t="s">
        <v>105</v>
      </c>
      <c r="V29" s="51">
        <v>22</v>
      </c>
      <c r="W29" s="51">
        <v>337</v>
      </c>
      <c r="X29" s="49">
        <v>4.03</v>
      </c>
      <c r="Y29" s="51">
        <v>35</v>
      </c>
      <c r="Z29" s="51">
        <v>128</v>
      </c>
      <c r="AA29" s="49">
        <v>0.56999999999999995</v>
      </c>
      <c r="AB29" s="51"/>
      <c r="AC29" s="51"/>
      <c r="AD29" s="49"/>
      <c r="AE29" s="51"/>
      <c r="AF29" s="51"/>
      <c r="AG29" s="49"/>
      <c r="AH29" s="49" t="s">
        <v>98</v>
      </c>
      <c r="AI29" s="46">
        <v>143.19999999999999</v>
      </c>
      <c r="AJ29" s="44" t="s">
        <v>428</v>
      </c>
      <c r="AK29" s="44" t="s">
        <v>108</v>
      </c>
      <c r="AL29" s="45">
        <f t="shared" si="3"/>
        <v>1798</v>
      </c>
      <c r="AM29" s="44" t="s">
        <v>747</v>
      </c>
      <c r="AN29" s="44">
        <v>6</v>
      </c>
      <c r="AO29" s="41" t="s">
        <v>110</v>
      </c>
    </row>
    <row r="30" spans="1:41" s="43" customFormat="1" x14ac:dyDescent="0.3">
      <c r="A30" s="130" t="s">
        <v>924</v>
      </c>
      <c r="B30" s="50" t="s">
        <v>1273</v>
      </c>
      <c r="C30" s="50" t="s">
        <v>1017</v>
      </c>
      <c r="D30" s="48">
        <v>2</v>
      </c>
      <c r="E30" s="48" t="s">
        <v>96</v>
      </c>
      <c r="F30" s="50" t="s">
        <v>1018</v>
      </c>
      <c r="G30" s="50" t="s">
        <v>353</v>
      </c>
      <c r="H30" s="50" t="s">
        <v>355</v>
      </c>
      <c r="I30" s="50" t="s">
        <v>1019</v>
      </c>
      <c r="J30" s="100" t="s">
        <v>352</v>
      </c>
      <c r="K30" s="47" t="s">
        <v>97</v>
      </c>
      <c r="L30" s="47" t="s">
        <v>98</v>
      </c>
      <c r="M30" s="47" t="s">
        <v>99</v>
      </c>
      <c r="N30" s="47">
        <v>4</v>
      </c>
      <c r="O30" s="47" t="s">
        <v>100</v>
      </c>
      <c r="P30" s="47">
        <v>1798</v>
      </c>
      <c r="Q30" s="47" t="s">
        <v>101</v>
      </c>
      <c r="R30" s="49" t="s">
        <v>102</v>
      </c>
      <c r="S30" s="47" t="s">
        <v>103</v>
      </c>
      <c r="T30" s="44" t="s">
        <v>747</v>
      </c>
      <c r="U30" s="49" t="s">
        <v>105</v>
      </c>
      <c r="V30" s="51">
        <v>27</v>
      </c>
      <c r="W30" s="51">
        <v>75</v>
      </c>
      <c r="X30" s="49">
        <v>1.6</v>
      </c>
      <c r="Y30" s="51">
        <v>46</v>
      </c>
      <c r="Z30" s="51">
        <v>11</v>
      </c>
      <c r="AA30" s="49">
        <v>1.3</v>
      </c>
      <c r="AB30" s="51"/>
      <c r="AC30" s="51"/>
      <c r="AD30" s="49"/>
      <c r="AE30" s="51"/>
      <c r="AF30" s="51"/>
      <c r="AG30" s="49"/>
      <c r="AH30" s="49" t="s">
        <v>98</v>
      </c>
      <c r="AI30" s="46">
        <v>95.2</v>
      </c>
      <c r="AJ30" s="44" t="s">
        <v>428</v>
      </c>
      <c r="AK30" s="44" t="s">
        <v>108</v>
      </c>
      <c r="AL30" s="45">
        <f t="shared" si="3"/>
        <v>1798</v>
      </c>
      <c r="AM30" s="44" t="s">
        <v>747</v>
      </c>
      <c r="AN30" s="44">
        <v>6</v>
      </c>
      <c r="AO30" s="41" t="s">
        <v>110</v>
      </c>
    </row>
    <row r="31" spans="1:41" s="43" customFormat="1" x14ac:dyDescent="0.3">
      <c r="A31" s="130" t="s">
        <v>924</v>
      </c>
      <c r="B31" s="50" t="s">
        <v>1273</v>
      </c>
      <c r="C31" s="50" t="s">
        <v>1017</v>
      </c>
      <c r="D31" s="48">
        <v>2</v>
      </c>
      <c r="E31" s="48" t="s">
        <v>96</v>
      </c>
      <c r="F31" s="50" t="s">
        <v>1018</v>
      </c>
      <c r="G31" s="50" t="s">
        <v>353</v>
      </c>
      <c r="H31" s="50" t="s">
        <v>355</v>
      </c>
      <c r="I31" s="50" t="s">
        <v>1020</v>
      </c>
      <c r="J31" s="100" t="s">
        <v>352</v>
      </c>
      <c r="K31" s="47" t="s">
        <v>97</v>
      </c>
      <c r="L31" s="47" t="s">
        <v>98</v>
      </c>
      <c r="M31" s="47" t="s">
        <v>99</v>
      </c>
      <c r="N31" s="47">
        <v>4</v>
      </c>
      <c r="O31" s="47" t="s">
        <v>100</v>
      </c>
      <c r="P31" s="47">
        <v>1798</v>
      </c>
      <c r="Q31" s="47" t="s">
        <v>101</v>
      </c>
      <c r="R31" s="49" t="s">
        <v>102</v>
      </c>
      <c r="S31" s="47" t="s">
        <v>103</v>
      </c>
      <c r="T31" s="44" t="s">
        <v>747</v>
      </c>
      <c r="U31" s="49" t="s">
        <v>105</v>
      </c>
      <c r="V31" s="51">
        <v>27</v>
      </c>
      <c r="W31" s="51">
        <v>75</v>
      </c>
      <c r="X31" s="49">
        <v>1.6</v>
      </c>
      <c r="Y31" s="51">
        <v>46</v>
      </c>
      <c r="Z31" s="51">
        <v>11</v>
      </c>
      <c r="AA31" s="49">
        <v>1.3</v>
      </c>
      <c r="AB31" s="51"/>
      <c r="AC31" s="51"/>
      <c r="AD31" s="49"/>
      <c r="AE31" s="51"/>
      <c r="AF31" s="51"/>
      <c r="AG31" s="49"/>
      <c r="AH31" s="49" t="s">
        <v>98</v>
      </c>
      <c r="AI31" s="46">
        <v>95.2</v>
      </c>
      <c r="AJ31" s="44" t="s">
        <v>428</v>
      </c>
      <c r="AK31" s="44" t="s">
        <v>108</v>
      </c>
      <c r="AL31" s="45">
        <f t="shared" si="3"/>
        <v>1798</v>
      </c>
      <c r="AM31" s="44" t="s">
        <v>747</v>
      </c>
      <c r="AN31" s="44">
        <v>6</v>
      </c>
      <c r="AO31" s="41" t="s">
        <v>110</v>
      </c>
    </row>
    <row r="32" spans="1:41" s="43" customFormat="1" x14ac:dyDescent="0.3">
      <c r="A32" s="130" t="s">
        <v>924</v>
      </c>
      <c r="B32" s="50" t="s">
        <v>1273</v>
      </c>
      <c r="C32" s="50" t="s">
        <v>1017</v>
      </c>
      <c r="D32" s="48">
        <v>2</v>
      </c>
      <c r="E32" s="48" t="s">
        <v>96</v>
      </c>
      <c r="F32" s="50" t="s">
        <v>1018</v>
      </c>
      <c r="G32" s="50" t="s">
        <v>353</v>
      </c>
      <c r="H32" s="50" t="s">
        <v>356</v>
      </c>
      <c r="I32" s="141" t="s">
        <v>1019</v>
      </c>
      <c r="J32" s="100" t="s">
        <v>352</v>
      </c>
      <c r="K32" s="47" t="s">
        <v>97</v>
      </c>
      <c r="L32" s="47" t="s">
        <v>98</v>
      </c>
      <c r="M32" s="47" t="s">
        <v>99</v>
      </c>
      <c r="N32" s="47">
        <v>4</v>
      </c>
      <c r="O32" s="47" t="s">
        <v>100</v>
      </c>
      <c r="P32" s="47">
        <v>1798</v>
      </c>
      <c r="Q32" s="47" t="s">
        <v>101</v>
      </c>
      <c r="R32" s="49" t="s">
        <v>102</v>
      </c>
      <c r="S32" s="47" t="s">
        <v>103</v>
      </c>
      <c r="T32" s="44" t="s">
        <v>747</v>
      </c>
      <c r="U32" s="49" t="s">
        <v>105</v>
      </c>
      <c r="V32" s="51">
        <v>27</v>
      </c>
      <c r="W32" s="51">
        <v>75</v>
      </c>
      <c r="X32" s="49">
        <v>1.6</v>
      </c>
      <c r="Y32" s="51">
        <v>46</v>
      </c>
      <c r="Z32" s="51">
        <v>11</v>
      </c>
      <c r="AA32" s="49">
        <v>1.3</v>
      </c>
      <c r="AB32" s="51"/>
      <c r="AC32" s="51"/>
      <c r="AD32" s="49"/>
      <c r="AE32" s="51"/>
      <c r="AF32" s="51"/>
      <c r="AG32" s="49"/>
      <c r="AH32" s="49" t="s">
        <v>98</v>
      </c>
      <c r="AI32" s="46">
        <v>95.2</v>
      </c>
      <c r="AJ32" s="44" t="s">
        <v>428</v>
      </c>
      <c r="AK32" s="44" t="s">
        <v>108</v>
      </c>
      <c r="AL32" s="45">
        <f t="shared" si="3"/>
        <v>1798</v>
      </c>
      <c r="AM32" s="44" t="s">
        <v>747</v>
      </c>
      <c r="AN32" s="44">
        <v>6</v>
      </c>
      <c r="AO32" s="41" t="s">
        <v>110</v>
      </c>
    </row>
    <row r="33" spans="1:41" s="43" customFormat="1" x14ac:dyDescent="0.3">
      <c r="A33" s="130" t="s">
        <v>924</v>
      </c>
      <c r="B33" s="50" t="s">
        <v>1273</v>
      </c>
      <c r="C33" s="50" t="s">
        <v>1017</v>
      </c>
      <c r="D33" s="48">
        <v>2</v>
      </c>
      <c r="E33" s="48" t="s">
        <v>96</v>
      </c>
      <c r="F33" s="50" t="s">
        <v>1018</v>
      </c>
      <c r="G33" s="50" t="s">
        <v>353</v>
      </c>
      <c r="H33" s="50" t="s">
        <v>356</v>
      </c>
      <c r="I33" s="50" t="s">
        <v>1020</v>
      </c>
      <c r="J33" s="100" t="s">
        <v>352</v>
      </c>
      <c r="K33" s="47" t="s">
        <v>97</v>
      </c>
      <c r="L33" s="47" t="s">
        <v>98</v>
      </c>
      <c r="M33" s="47" t="s">
        <v>99</v>
      </c>
      <c r="N33" s="47">
        <v>4</v>
      </c>
      <c r="O33" s="47" t="s">
        <v>100</v>
      </c>
      <c r="P33" s="47">
        <v>1798</v>
      </c>
      <c r="Q33" s="47" t="s">
        <v>101</v>
      </c>
      <c r="R33" s="49" t="s">
        <v>102</v>
      </c>
      <c r="S33" s="47" t="s">
        <v>103</v>
      </c>
      <c r="T33" s="44" t="s">
        <v>747</v>
      </c>
      <c r="U33" s="49" t="s">
        <v>105</v>
      </c>
      <c r="V33" s="51">
        <v>27</v>
      </c>
      <c r="W33" s="51">
        <v>75</v>
      </c>
      <c r="X33" s="49">
        <v>1.6</v>
      </c>
      <c r="Y33" s="51">
        <v>46</v>
      </c>
      <c r="Z33" s="51">
        <v>11</v>
      </c>
      <c r="AA33" s="49">
        <v>1.3</v>
      </c>
      <c r="AB33" s="51"/>
      <c r="AC33" s="51"/>
      <c r="AD33" s="49"/>
      <c r="AE33" s="51"/>
      <c r="AF33" s="51"/>
      <c r="AG33" s="49"/>
      <c r="AH33" s="49" t="s">
        <v>98</v>
      </c>
      <c r="AI33" s="46">
        <v>95.2</v>
      </c>
      <c r="AJ33" s="44" t="s">
        <v>428</v>
      </c>
      <c r="AK33" s="44" t="s">
        <v>108</v>
      </c>
      <c r="AL33" s="45">
        <f t="shared" si="3"/>
        <v>1798</v>
      </c>
      <c r="AM33" s="44" t="s">
        <v>747</v>
      </c>
      <c r="AN33" s="44">
        <v>6</v>
      </c>
      <c r="AO33" s="41" t="s">
        <v>110</v>
      </c>
    </row>
    <row r="34" spans="1:41" s="43" customFormat="1" x14ac:dyDescent="0.3">
      <c r="A34" s="130" t="s">
        <v>925</v>
      </c>
      <c r="B34" s="50" t="s">
        <v>1274</v>
      </c>
      <c r="C34" s="50" t="s">
        <v>1021</v>
      </c>
      <c r="D34" s="48">
        <v>2</v>
      </c>
      <c r="E34" s="48" t="s">
        <v>96</v>
      </c>
      <c r="F34" s="50" t="s">
        <v>1118</v>
      </c>
      <c r="G34" s="50" t="s">
        <v>788</v>
      </c>
      <c r="H34" s="50" t="s">
        <v>758</v>
      </c>
      <c r="I34" s="50" t="s">
        <v>1022</v>
      </c>
      <c r="J34" s="100" t="s">
        <v>1016</v>
      </c>
      <c r="K34" s="47" t="s">
        <v>97</v>
      </c>
      <c r="L34" s="47" t="s">
        <v>98</v>
      </c>
      <c r="M34" s="47" t="s">
        <v>99</v>
      </c>
      <c r="N34" s="47">
        <v>4</v>
      </c>
      <c r="O34" s="47" t="s">
        <v>100</v>
      </c>
      <c r="P34" s="47">
        <v>1798</v>
      </c>
      <c r="Q34" s="47" t="s">
        <v>101</v>
      </c>
      <c r="R34" s="49" t="s">
        <v>102</v>
      </c>
      <c r="S34" s="47" t="s">
        <v>103</v>
      </c>
      <c r="T34" s="44" t="s">
        <v>747</v>
      </c>
      <c r="U34" s="49" t="s">
        <v>105</v>
      </c>
      <c r="V34" s="51">
        <v>22</v>
      </c>
      <c r="W34" s="51">
        <v>138</v>
      </c>
      <c r="X34" s="49">
        <v>2.4</v>
      </c>
      <c r="Y34" s="51">
        <v>16</v>
      </c>
      <c r="Z34" s="51">
        <v>74</v>
      </c>
      <c r="AA34" s="49">
        <v>0.5</v>
      </c>
      <c r="AB34" s="51"/>
      <c r="AC34" s="51"/>
      <c r="AD34" s="49"/>
      <c r="AE34" s="51"/>
      <c r="AF34" s="51"/>
      <c r="AG34" s="49"/>
      <c r="AH34" s="49" t="s">
        <v>98</v>
      </c>
      <c r="AI34" s="46">
        <v>104</v>
      </c>
      <c r="AJ34" s="44" t="s">
        <v>428</v>
      </c>
      <c r="AK34" s="44" t="s">
        <v>108</v>
      </c>
      <c r="AL34" s="45">
        <f t="shared" si="3"/>
        <v>1798</v>
      </c>
      <c r="AM34" s="44" t="s">
        <v>747</v>
      </c>
      <c r="AN34" s="44">
        <v>6</v>
      </c>
      <c r="AO34" s="41" t="s">
        <v>110</v>
      </c>
    </row>
    <row r="35" spans="1:41" s="43" customFormat="1" x14ac:dyDescent="0.3">
      <c r="A35" s="130" t="s">
        <v>925</v>
      </c>
      <c r="B35" s="50" t="s">
        <v>1274</v>
      </c>
      <c r="C35" s="50" t="s">
        <v>1021</v>
      </c>
      <c r="D35" s="48">
        <v>2</v>
      </c>
      <c r="E35" s="48" t="s">
        <v>96</v>
      </c>
      <c r="F35" s="50" t="s">
        <v>1118</v>
      </c>
      <c r="G35" s="50" t="s">
        <v>788</v>
      </c>
      <c r="H35" s="50" t="s">
        <v>790</v>
      </c>
      <c r="I35" s="50" t="s">
        <v>1022</v>
      </c>
      <c r="J35" s="100" t="s">
        <v>1016</v>
      </c>
      <c r="K35" s="47" t="s">
        <v>97</v>
      </c>
      <c r="L35" s="47" t="s">
        <v>98</v>
      </c>
      <c r="M35" s="47" t="s">
        <v>99</v>
      </c>
      <c r="N35" s="47">
        <v>4</v>
      </c>
      <c r="O35" s="47" t="s">
        <v>100</v>
      </c>
      <c r="P35" s="47">
        <v>1798</v>
      </c>
      <c r="Q35" s="47" t="s">
        <v>101</v>
      </c>
      <c r="R35" s="49" t="s">
        <v>102</v>
      </c>
      <c r="S35" s="47" t="s">
        <v>103</v>
      </c>
      <c r="T35" s="44" t="s">
        <v>747</v>
      </c>
      <c r="U35" s="49" t="s">
        <v>105</v>
      </c>
      <c r="V35" s="51">
        <v>22</v>
      </c>
      <c r="W35" s="51">
        <v>138</v>
      </c>
      <c r="X35" s="49">
        <v>2.4</v>
      </c>
      <c r="Y35" s="51">
        <v>16</v>
      </c>
      <c r="Z35" s="51">
        <v>74</v>
      </c>
      <c r="AA35" s="49">
        <v>0.5</v>
      </c>
      <c r="AB35" s="51"/>
      <c r="AC35" s="51"/>
      <c r="AD35" s="49"/>
      <c r="AE35" s="51"/>
      <c r="AF35" s="51"/>
      <c r="AG35" s="49"/>
      <c r="AH35" s="49" t="s">
        <v>98</v>
      </c>
      <c r="AI35" s="46">
        <v>104</v>
      </c>
      <c r="AJ35" s="44" t="s">
        <v>428</v>
      </c>
      <c r="AK35" s="44" t="s">
        <v>108</v>
      </c>
      <c r="AL35" s="45">
        <f t="shared" si="3"/>
        <v>1798</v>
      </c>
      <c r="AM35" s="44" t="s">
        <v>747</v>
      </c>
      <c r="AN35" s="44">
        <v>6</v>
      </c>
      <c r="AO35" s="41" t="s">
        <v>110</v>
      </c>
    </row>
    <row r="36" spans="1:41" s="43" customFormat="1" x14ac:dyDescent="0.3">
      <c r="A36" s="130" t="s">
        <v>926</v>
      </c>
      <c r="B36" s="50" t="s">
        <v>1274</v>
      </c>
      <c r="C36" s="50" t="s">
        <v>1021</v>
      </c>
      <c r="D36" s="48">
        <v>2</v>
      </c>
      <c r="E36" s="48" t="s">
        <v>96</v>
      </c>
      <c r="F36" s="50" t="s">
        <v>1118</v>
      </c>
      <c r="G36" s="50" t="s">
        <v>788</v>
      </c>
      <c r="H36" s="50" t="s">
        <v>361</v>
      </c>
      <c r="I36" s="141" t="s">
        <v>1022</v>
      </c>
      <c r="J36" s="100" t="s">
        <v>1016</v>
      </c>
      <c r="K36" s="47" t="s">
        <v>97</v>
      </c>
      <c r="L36" s="47" t="s">
        <v>98</v>
      </c>
      <c r="M36" s="47" t="s">
        <v>99</v>
      </c>
      <c r="N36" s="47">
        <v>4</v>
      </c>
      <c r="O36" s="47" t="s">
        <v>100</v>
      </c>
      <c r="P36" s="47">
        <v>1798</v>
      </c>
      <c r="Q36" s="47" t="s">
        <v>101</v>
      </c>
      <c r="R36" s="49" t="s">
        <v>102</v>
      </c>
      <c r="S36" s="47" t="s">
        <v>103</v>
      </c>
      <c r="T36" s="44" t="s">
        <v>747</v>
      </c>
      <c r="U36" s="49" t="s">
        <v>105</v>
      </c>
      <c r="V36" s="51">
        <v>22</v>
      </c>
      <c r="W36" s="51">
        <v>138</v>
      </c>
      <c r="X36" s="49">
        <v>2.4</v>
      </c>
      <c r="Y36" s="51">
        <v>16</v>
      </c>
      <c r="Z36" s="51">
        <v>74</v>
      </c>
      <c r="AA36" s="49">
        <v>0.5</v>
      </c>
      <c r="AB36" s="51"/>
      <c r="AC36" s="51"/>
      <c r="AD36" s="49"/>
      <c r="AE36" s="51"/>
      <c r="AF36" s="51"/>
      <c r="AG36" s="49"/>
      <c r="AH36" s="49" t="s">
        <v>98</v>
      </c>
      <c r="AI36" s="46">
        <v>104</v>
      </c>
      <c r="AJ36" s="44" t="s">
        <v>428</v>
      </c>
      <c r="AK36" s="44" t="s">
        <v>108</v>
      </c>
      <c r="AL36" s="45">
        <f t="shared" si="3"/>
        <v>1798</v>
      </c>
      <c r="AM36" s="44" t="s">
        <v>747</v>
      </c>
      <c r="AN36" s="44">
        <v>6</v>
      </c>
      <c r="AO36" s="41" t="s">
        <v>110</v>
      </c>
    </row>
    <row r="37" spans="1:41" s="43" customFormat="1" x14ac:dyDescent="0.3">
      <c r="A37" s="130" t="s">
        <v>926</v>
      </c>
      <c r="B37" s="50" t="s">
        <v>1274</v>
      </c>
      <c r="C37" s="50" t="s">
        <v>1021</v>
      </c>
      <c r="D37" s="48">
        <v>2</v>
      </c>
      <c r="E37" s="48" t="s">
        <v>96</v>
      </c>
      <c r="F37" s="50" t="s">
        <v>1118</v>
      </c>
      <c r="G37" s="50" t="s">
        <v>788</v>
      </c>
      <c r="H37" s="50" t="s">
        <v>791</v>
      </c>
      <c r="I37" s="50" t="s">
        <v>1022</v>
      </c>
      <c r="J37" s="100" t="s">
        <v>1016</v>
      </c>
      <c r="K37" s="47" t="s">
        <v>97</v>
      </c>
      <c r="L37" s="47" t="s">
        <v>98</v>
      </c>
      <c r="M37" s="47" t="s">
        <v>99</v>
      </c>
      <c r="N37" s="47">
        <v>4</v>
      </c>
      <c r="O37" s="47" t="s">
        <v>100</v>
      </c>
      <c r="P37" s="47">
        <v>1798</v>
      </c>
      <c r="Q37" s="47" t="s">
        <v>101</v>
      </c>
      <c r="R37" s="49" t="s">
        <v>102</v>
      </c>
      <c r="S37" s="47" t="s">
        <v>103</v>
      </c>
      <c r="T37" s="44" t="s">
        <v>747</v>
      </c>
      <c r="U37" s="49" t="s">
        <v>105</v>
      </c>
      <c r="V37" s="51">
        <v>22</v>
      </c>
      <c r="W37" s="51">
        <v>138</v>
      </c>
      <c r="X37" s="49">
        <v>2.4</v>
      </c>
      <c r="Y37" s="51">
        <v>16</v>
      </c>
      <c r="Z37" s="51">
        <v>74</v>
      </c>
      <c r="AA37" s="49">
        <v>0.5</v>
      </c>
      <c r="AB37" s="51"/>
      <c r="AC37" s="51"/>
      <c r="AD37" s="49"/>
      <c r="AE37" s="51"/>
      <c r="AF37" s="51"/>
      <c r="AG37" s="49"/>
      <c r="AH37" s="49" t="s">
        <v>98</v>
      </c>
      <c r="AI37" s="46">
        <v>104</v>
      </c>
      <c r="AJ37" s="44" t="s">
        <v>428</v>
      </c>
      <c r="AK37" s="44" t="s">
        <v>108</v>
      </c>
      <c r="AL37" s="45">
        <f t="shared" ref="AL37" si="5">P37</f>
        <v>1798</v>
      </c>
      <c r="AM37" s="44" t="s">
        <v>747</v>
      </c>
      <c r="AN37" s="44">
        <v>6</v>
      </c>
      <c r="AO37" s="41" t="s">
        <v>110</v>
      </c>
    </row>
  </sheetData>
  <autoFilter ref="A12:A24" xr:uid="{00000000-0009-0000-0000-00001A000000}"/>
  <mergeCells count="9">
    <mergeCell ref="A8:A11"/>
    <mergeCell ref="V8:AA8"/>
    <mergeCell ref="AB8:AG8"/>
    <mergeCell ref="G9:J9"/>
    <mergeCell ref="F2:J3"/>
    <mergeCell ref="K7:U7"/>
    <mergeCell ref="V7:AG7"/>
    <mergeCell ref="AH7:AN7"/>
    <mergeCell ref="B7:J7"/>
  </mergeCells>
  <pageMargins left="0.28000000000000003" right="0.34" top="0.36" bottom="0.26" header="0.31496062992125984" footer="0.17"/>
  <pageSetup paperSize="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O18"/>
  <sheetViews>
    <sheetView showGridLines="0" zoomScaleNormal="100" workbookViewId="0"/>
  </sheetViews>
  <sheetFormatPr baseColWidth="10" defaultColWidth="11.44140625" defaultRowHeight="14.4" x14ac:dyDescent="0.3"/>
  <cols>
    <col min="1" max="1" width="26.44140625" customWidth="1"/>
    <col min="2" max="2" width="25" bestFit="1" customWidth="1"/>
    <col min="3" max="3" width="17.21875" bestFit="1" customWidth="1"/>
    <col min="4" max="4" width="5.33203125" style="1" customWidth="1"/>
    <col min="5" max="5" width="8.44140625" customWidth="1"/>
    <col min="6" max="6" width="30.88671875" bestFit="1" customWidth="1"/>
    <col min="7" max="7" width="5.6640625" customWidth="1"/>
    <col min="8" max="8" width="7" customWidth="1"/>
    <col min="9" max="9" width="16.88671875" customWidth="1"/>
    <col min="10" max="10" width="26" bestFit="1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82" t="s">
        <v>144</v>
      </c>
      <c r="G2" s="182"/>
      <c r="H2" s="182"/>
      <c r="I2" s="182"/>
      <c r="J2" s="182"/>
    </row>
    <row r="3" spans="1:41" s="57" customFormat="1" x14ac:dyDescent="0.3">
      <c r="F3" s="182"/>
      <c r="G3" s="182"/>
      <c r="H3" s="182"/>
      <c r="I3" s="182"/>
      <c r="J3" s="182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21" t="s">
        <v>22</v>
      </c>
    </row>
    <row r="8" spans="1:41" x14ac:dyDescent="0.3">
      <c r="A8" s="188"/>
      <c r="B8" s="27" t="s">
        <v>1191</v>
      </c>
      <c r="C8" s="27" t="s">
        <v>87</v>
      </c>
      <c r="D8" s="18" t="s">
        <v>41</v>
      </c>
      <c r="E8" s="16" t="s">
        <v>90</v>
      </c>
      <c r="F8" s="24" t="s">
        <v>42</v>
      </c>
      <c r="G8" s="161" t="s">
        <v>43</v>
      </c>
      <c r="H8" s="161" t="s">
        <v>91</v>
      </c>
      <c r="I8" s="161" t="s">
        <v>0</v>
      </c>
      <c r="J8" s="162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9" t="s">
        <v>15</v>
      </c>
      <c r="W8" s="180"/>
      <c r="X8" s="180"/>
      <c r="Y8" s="180"/>
      <c r="Z8" s="180"/>
      <c r="AA8" s="181"/>
      <c r="AB8" s="179" t="s">
        <v>16</v>
      </c>
      <c r="AC8" s="180"/>
      <c r="AD8" s="180"/>
      <c r="AE8" s="180"/>
      <c r="AF8" s="180"/>
      <c r="AG8" s="181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8"/>
      <c r="B9" s="27"/>
      <c r="C9" s="27" t="s">
        <v>86</v>
      </c>
      <c r="D9" s="18" t="s">
        <v>88</v>
      </c>
      <c r="E9" s="16" t="s">
        <v>89</v>
      </c>
      <c r="F9" s="16"/>
      <c r="G9" s="190"/>
      <c r="H9" s="190"/>
      <c r="I9" s="190"/>
      <c r="J9" s="191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8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x14ac:dyDescent="0.3">
      <c r="A11" s="189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75</v>
      </c>
      <c r="Y11" s="11" t="s">
        <v>65</v>
      </c>
      <c r="Z11" s="11" t="s">
        <v>65</v>
      </c>
      <c r="AA11" s="38" t="s">
        <v>75</v>
      </c>
      <c r="AB11" s="11" t="s">
        <v>65</v>
      </c>
      <c r="AC11" s="11" t="s">
        <v>65</v>
      </c>
      <c r="AD11" s="38" t="s">
        <v>75</v>
      </c>
      <c r="AE11" s="11" t="s">
        <v>65</v>
      </c>
      <c r="AF11" s="11" t="s">
        <v>65</v>
      </c>
      <c r="AG11" s="38" t="s">
        <v>75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4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103" customFormat="1" x14ac:dyDescent="0.3">
      <c r="A13" s="130" t="s">
        <v>1298</v>
      </c>
      <c r="B13" s="78" t="s">
        <v>1275</v>
      </c>
      <c r="C13" s="78" t="s">
        <v>799</v>
      </c>
      <c r="D13" s="79">
        <v>2</v>
      </c>
      <c r="E13" s="79" t="s">
        <v>96</v>
      </c>
      <c r="F13" s="78" t="s">
        <v>809</v>
      </c>
      <c r="G13" s="78" t="s">
        <v>168</v>
      </c>
      <c r="H13" s="78" t="s">
        <v>537</v>
      </c>
      <c r="I13" s="78" t="s">
        <v>801</v>
      </c>
      <c r="J13" s="80" t="s">
        <v>541</v>
      </c>
      <c r="K13" s="81" t="s">
        <v>97</v>
      </c>
      <c r="L13" s="81" t="s">
        <v>98</v>
      </c>
      <c r="M13" s="81" t="s">
        <v>99</v>
      </c>
      <c r="N13" s="81">
        <v>3</v>
      </c>
      <c r="O13" s="81" t="s">
        <v>100</v>
      </c>
      <c r="P13" s="81">
        <v>898</v>
      </c>
      <c r="Q13" s="41" t="s">
        <v>159</v>
      </c>
      <c r="R13" s="82" t="s">
        <v>102</v>
      </c>
      <c r="S13" s="81" t="s">
        <v>103</v>
      </c>
      <c r="T13" s="81" t="s">
        <v>104</v>
      </c>
      <c r="U13" s="82" t="s">
        <v>105</v>
      </c>
      <c r="V13" s="83">
        <v>17</v>
      </c>
      <c r="W13" s="83">
        <v>261</v>
      </c>
      <c r="X13" s="82" t="s">
        <v>106</v>
      </c>
      <c r="Y13" s="83">
        <v>18</v>
      </c>
      <c r="Z13" s="83">
        <v>82</v>
      </c>
      <c r="AA13" s="82" t="s">
        <v>106</v>
      </c>
      <c r="AB13" s="83"/>
      <c r="AC13" s="83"/>
      <c r="AD13" s="82"/>
      <c r="AE13" s="83"/>
      <c r="AF13" s="83"/>
      <c r="AG13" s="82"/>
      <c r="AH13" s="82" t="s">
        <v>800</v>
      </c>
      <c r="AI13" s="84">
        <v>60.6</v>
      </c>
      <c r="AJ13" s="41" t="s">
        <v>128</v>
      </c>
      <c r="AK13" s="41" t="s">
        <v>160</v>
      </c>
      <c r="AL13" s="45">
        <f t="shared" ref="AL13:AL14" si="0">P13</f>
        <v>898</v>
      </c>
      <c r="AM13" s="41" t="s">
        <v>109</v>
      </c>
      <c r="AN13" s="41">
        <v>1</v>
      </c>
      <c r="AO13" s="41" t="s">
        <v>110</v>
      </c>
    </row>
    <row r="14" spans="1:41" s="103" customFormat="1" x14ac:dyDescent="0.3">
      <c r="A14" s="130" t="s">
        <v>1298</v>
      </c>
      <c r="B14" s="78" t="s">
        <v>1275</v>
      </c>
      <c r="C14" s="78" t="s">
        <v>802</v>
      </c>
      <c r="D14" s="79">
        <v>2</v>
      </c>
      <c r="E14" s="79" t="s">
        <v>96</v>
      </c>
      <c r="F14" s="78" t="s">
        <v>809</v>
      </c>
      <c r="G14" s="78" t="s">
        <v>168</v>
      </c>
      <c r="H14" s="78" t="s">
        <v>537</v>
      </c>
      <c r="I14" s="78" t="s">
        <v>801</v>
      </c>
      <c r="J14" s="80" t="s">
        <v>541</v>
      </c>
      <c r="K14" s="81" t="s">
        <v>97</v>
      </c>
      <c r="L14" s="81" t="s">
        <v>98</v>
      </c>
      <c r="M14" s="81" t="s">
        <v>99</v>
      </c>
      <c r="N14" s="81">
        <v>3</v>
      </c>
      <c r="O14" s="81" t="s">
        <v>100</v>
      </c>
      <c r="P14" s="81">
        <v>898</v>
      </c>
      <c r="Q14" s="41" t="s">
        <v>159</v>
      </c>
      <c r="R14" s="82" t="s">
        <v>102</v>
      </c>
      <c r="S14" s="81" t="s">
        <v>103</v>
      </c>
      <c r="T14" s="81" t="s">
        <v>104</v>
      </c>
      <c r="U14" s="82" t="s">
        <v>105</v>
      </c>
      <c r="V14" s="83">
        <v>29</v>
      </c>
      <c r="W14" s="83">
        <v>58</v>
      </c>
      <c r="X14" s="82" t="s">
        <v>106</v>
      </c>
      <c r="Y14" s="83">
        <v>59</v>
      </c>
      <c r="Z14" s="83">
        <v>1</v>
      </c>
      <c r="AA14" s="82" t="s">
        <v>106</v>
      </c>
      <c r="AB14" s="83"/>
      <c r="AC14" s="83"/>
      <c r="AD14" s="82"/>
      <c r="AE14" s="83"/>
      <c r="AF14" s="83"/>
      <c r="AG14" s="82"/>
      <c r="AH14" s="82" t="s">
        <v>800</v>
      </c>
      <c r="AI14" s="84">
        <v>60.6</v>
      </c>
      <c r="AJ14" s="41" t="s">
        <v>128</v>
      </c>
      <c r="AK14" s="41" t="s">
        <v>160</v>
      </c>
      <c r="AL14" s="45">
        <f t="shared" si="0"/>
        <v>898</v>
      </c>
      <c r="AM14" s="41" t="s">
        <v>109</v>
      </c>
      <c r="AN14" s="41">
        <v>2</v>
      </c>
      <c r="AO14" s="41" t="s">
        <v>110</v>
      </c>
    </row>
    <row r="15" spans="1:41" s="103" customFormat="1" x14ac:dyDescent="0.3">
      <c r="A15" s="130" t="s">
        <v>1298</v>
      </c>
      <c r="B15" s="78" t="s">
        <v>1275</v>
      </c>
      <c r="C15" s="78" t="s">
        <v>803</v>
      </c>
      <c r="D15" s="79">
        <v>2</v>
      </c>
      <c r="E15" s="79" t="s">
        <v>96</v>
      </c>
      <c r="F15" s="78" t="s">
        <v>809</v>
      </c>
      <c r="G15" s="78" t="s">
        <v>168</v>
      </c>
      <c r="H15" s="78" t="s">
        <v>537</v>
      </c>
      <c r="I15" s="78" t="s">
        <v>801</v>
      </c>
      <c r="J15" s="80" t="s">
        <v>541</v>
      </c>
      <c r="K15" s="81" t="s">
        <v>97</v>
      </c>
      <c r="L15" s="41" t="s">
        <v>568</v>
      </c>
      <c r="M15" s="81" t="s">
        <v>99</v>
      </c>
      <c r="N15" s="81">
        <v>3</v>
      </c>
      <c r="O15" s="81" t="s">
        <v>100</v>
      </c>
      <c r="P15" s="81">
        <v>898</v>
      </c>
      <c r="Q15" s="41" t="s">
        <v>159</v>
      </c>
      <c r="R15" s="82" t="s">
        <v>102</v>
      </c>
      <c r="S15" s="81" t="s">
        <v>103</v>
      </c>
      <c r="T15" s="81" t="s">
        <v>104</v>
      </c>
      <c r="U15" s="82" t="s">
        <v>105</v>
      </c>
      <c r="V15" s="83">
        <v>49</v>
      </c>
      <c r="W15" s="83">
        <v>342</v>
      </c>
      <c r="X15" s="82" t="s">
        <v>106</v>
      </c>
      <c r="Y15" s="83">
        <v>103</v>
      </c>
      <c r="Z15" s="83">
        <v>107</v>
      </c>
      <c r="AA15" s="82" t="s">
        <v>106</v>
      </c>
      <c r="AB15" s="83"/>
      <c r="AC15" s="83"/>
      <c r="AD15" s="82"/>
      <c r="AE15" s="83"/>
      <c r="AF15" s="83"/>
      <c r="AG15" s="82"/>
      <c r="AH15" s="82" t="s">
        <v>568</v>
      </c>
      <c r="AI15" s="84">
        <v>60.6</v>
      </c>
      <c r="AJ15" s="41" t="s">
        <v>128</v>
      </c>
      <c r="AK15" s="41" t="s">
        <v>160</v>
      </c>
      <c r="AL15" s="45">
        <f t="shared" ref="AL15:AL17" si="1">P15</f>
        <v>898</v>
      </c>
      <c r="AM15" s="41" t="s">
        <v>109</v>
      </c>
      <c r="AN15" s="41">
        <v>3</v>
      </c>
      <c r="AO15" s="41" t="s">
        <v>110</v>
      </c>
    </row>
    <row r="16" spans="1:41" s="103" customFormat="1" x14ac:dyDescent="0.3">
      <c r="A16" s="130" t="s">
        <v>1299</v>
      </c>
      <c r="B16" s="78" t="s">
        <v>1296</v>
      </c>
      <c r="C16" s="78" t="s">
        <v>1297</v>
      </c>
      <c r="D16" s="79">
        <v>2</v>
      </c>
      <c r="E16" s="79" t="s">
        <v>96</v>
      </c>
      <c r="F16" s="78" t="s">
        <v>1370</v>
      </c>
      <c r="G16" s="78" t="s">
        <v>168</v>
      </c>
      <c r="H16" s="78" t="s">
        <v>1302</v>
      </c>
      <c r="I16" s="78" t="s">
        <v>1303</v>
      </c>
      <c r="J16" s="80" t="s">
        <v>541</v>
      </c>
      <c r="K16" s="81" t="s">
        <v>97</v>
      </c>
      <c r="L16" s="81" t="s">
        <v>98</v>
      </c>
      <c r="M16" s="81" t="s">
        <v>99</v>
      </c>
      <c r="N16" s="81">
        <v>3</v>
      </c>
      <c r="O16" s="81" t="s">
        <v>100</v>
      </c>
      <c r="P16" s="81">
        <v>898</v>
      </c>
      <c r="Q16" s="41" t="s">
        <v>159</v>
      </c>
      <c r="R16" s="82" t="s">
        <v>102</v>
      </c>
      <c r="S16" s="81" t="s">
        <v>103</v>
      </c>
      <c r="T16" s="81" t="s">
        <v>104</v>
      </c>
      <c r="U16" s="82" t="s">
        <v>105</v>
      </c>
      <c r="V16" s="83">
        <v>12</v>
      </c>
      <c r="W16" s="83">
        <v>151</v>
      </c>
      <c r="X16" s="82" t="s">
        <v>106</v>
      </c>
      <c r="Y16" s="83">
        <v>17</v>
      </c>
      <c r="Z16" s="83">
        <v>39</v>
      </c>
      <c r="AA16" s="82" t="s">
        <v>106</v>
      </c>
      <c r="AB16" s="83"/>
      <c r="AC16" s="83"/>
      <c r="AD16" s="82"/>
      <c r="AE16" s="83"/>
      <c r="AF16" s="83"/>
      <c r="AG16" s="82"/>
      <c r="AH16" s="82" t="s">
        <v>800</v>
      </c>
      <c r="AI16" s="84">
        <v>64.3</v>
      </c>
      <c r="AJ16" s="41" t="s">
        <v>128</v>
      </c>
      <c r="AK16" s="41" t="s">
        <v>160</v>
      </c>
      <c r="AL16" s="45">
        <f t="shared" ref="AL16" si="2">P16</f>
        <v>898</v>
      </c>
      <c r="AM16" s="41" t="s">
        <v>109</v>
      </c>
      <c r="AN16" s="41">
        <v>4</v>
      </c>
      <c r="AO16" s="41" t="s">
        <v>110</v>
      </c>
    </row>
    <row r="17" spans="1:41" s="103" customFormat="1" x14ac:dyDescent="0.3">
      <c r="A17" s="130" t="s">
        <v>1300</v>
      </c>
      <c r="B17" s="78" t="s">
        <v>1440</v>
      </c>
      <c r="C17" s="78" t="s">
        <v>1301</v>
      </c>
      <c r="D17" s="79">
        <v>2</v>
      </c>
      <c r="E17" s="79" t="s">
        <v>96</v>
      </c>
      <c r="F17" s="78" t="s">
        <v>1535</v>
      </c>
      <c r="G17" s="78" t="s">
        <v>168</v>
      </c>
      <c r="H17" s="78" t="s">
        <v>1302</v>
      </c>
      <c r="I17" s="78" t="s">
        <v>1466</v>
      </c>
      <c r="J17" s="80" t="s">
        <v>541</v>
      </c>
      <c r="K17" s="81" t="s">
        <v>97</v>
      </c>
      <c r="L17" s="81" t="s">
        <v>98</v>
      </c>
      <c r="M17" s="81" t="s">
        <v>99</v>
      </c>
      <c r="N17" s="81">
        <v>3</v>
      </c>
      <c r="O17" s="81" t="s">
        <v>100</v>
      </c>
      <c r="P17" s="81">
        <v>898</v>
      </c>
      <c r="Q17" s="41" t="s">
        <v>159</v>
      </c>
      <c r="R17" s="82" t="s">
        <v>102</v>
      </c>
      <c r="S17" s="81" t="s">
        <v>103</v>
      </c>
      <c r="T17" s="81" t="s">
        <v>104</v>
      </c>
      <c r="U17" s="82" t="s">
        <v>105</v>
      </c>
      <c r="V17" s="83">
        <v>16</v>
      </c>
      <c r="W17" s="83">
        <v>268</v>
      </c>
      <c r="X17" s="82" t="s">
        <v>106</v>
      </c>
      <c r="Y17" s="83">
        <v>29</v>
      </c>
      <c r="Z17" s="83">
        <v>309</v>
      </c>
      <c r="AA17" s="82" t="s">
        <v>106</v>
      </c>
      <c r="AB17" s="83"/>
      <c r="AC17" s="83"/>
      <c r="AD17" s="82"/>
      <c r="AE17" s="83"/>
      <c r="AF17" s="83"/>
      <c r="AG17" s="82"/>
      <c r="AH17" s="82" t="s">
        <v>800</v>
      </c>
      <c r="AI17" s="84">
        <v>61.9</v>
      </c>
      <c r="AJ17" s="41" t="s">
        <v>138</v>
      </c>
      <c r="AK17" s="41" t="s">
        <v>160</v>
      </c>
      <c r="AL17" s="45">
        <f t="shared" si="1"/>
        <v>898</v>
      </c>
      <c r="AM17" s="41" t="s">
        <v>109</v>
      </c>
      <c r="AN17" s="41">
        <v>5</v>
      </c>
      <c r="AO17" s="41" t="s">
        <v>110</v>
      </c>
    </row>
    <row r="18" spans="1:41" x14ac:dyDescent="0.3">
      <c r="A18" s="111"/>
    </row>
  </sheetData>
  <autoFilter ref="A12" xr:uid="{00000000-0009-0000-0000-00001B000000}"/>
  <mergeCells count="9">
    <mergeCell ref="A8:A11"/>
    <mergeCell ref="V8:AA8"/>
    <mergeCell ref="AB8:AG8"/>
    <mergeCell ref="G9:J9"/>
    <mergeCell ref="F2:J3"/>
    <mergeCell ref="K7:U7"/>
    <mergeCell ref="V7:AG7"/>
    <mergeCell ref="AH7:AN7"/>
    <mergeCell ref="B7:J7"/>
  </mergeCells>
  <pageMargins left="0.28000000000000003" right="0.34" top="0.36" bottom="0.26" header="0.31496062992125984" footer="0.17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06D97-46F0-4F7C-BFD6-984C268E72F2}">
  <sheetPr>
    <pageSetUpPr fitToPage="1"/>
  </sheetPr>
  <dimension ref="A1:AO18"/>
  <sheetViews>
    <sheetView showGridLines="0" zoomScaleNormal="100" workbookViewId="0"/>
  </sheetViews>
  <sheetFormatPr baseColWidth="10" defaultColWidth="11.44140625" defaultRowHeight="14.4" x14ac:dyDescent="0.3"/>
  <cols>
    <col min="1" max="1" width="26.44140625" customWidth="1"/>
    <col min="2" max="2" width="24.21875" bestFit="1" customWidth="1"/>
    <col min="3" max="3" width="17.21875" bestFit="1" customWidth="1"/>
    <col min="4" max="4" width="5.33203125" style="1" customWidth="1"/>
    <col min="5" max="5" width="8.44140625" customWidth="1"/>
    <col min="6" max="6" width="30.88671875" bestFit="1" customWidth="1"/>
    <col min="7" max="7" width="5.6640625" customWidth="1"/>
    <col min="8" max="8" width="7" customWidth="1"/>
    <col min="9" max="9" width="16.88671875" customWidth="1"/>
    <col min="10" max="10" width="26" bestFit="1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82" t="s">
        <v>144</v>
      </c>
      <c r="G2" s="182"/>
      <c r="H2" s="182"/>
      <c r="I2" s="182"/>
      <c r="J2" s="182"/>
    </row>
    <row r="3" spans="1:41" s="57" customFormat="1" x14ac:dyDescent="0.3">
      <c r="F3" s="182"/>
      <c r="G3" s="182"/>
      <c r="H3" s="182"/>
      <c r="I3" s="182"/>
      <c r="J3" s="182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21" t="s">
        <v>22</v>
      </c>
    </row>
    <row r="8" spans="1:41" x14ac:dyDescent="0.3">
      <c r="A8" s="188"/>
      <c r="B8" s="27" t="s">
        <v>1191</v>
      </c>
      <c r="C8" s="27" t="s">
        <v>87</v>
      </c>
      <c r="D8" s="18" t="s">
        <v>41</v>
      </c>
      <c r="E8" s="16" t="s">
        <v>90</v>
      </c>
      <c r="F8" s="24" t="s">
        <v>42</v>
      </c>
      <c r="G8" s="161" t="s">
        <v>43</v>
      </c>
      <c r="H8" s="161" t="s">
        <v>91</v>
      </c>
      <c r="I8" s="161" t="s">
        <v>0</v>
      </c>
      <c r="J8" s="162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9" t="s">
        <v>15</v>
      </c>
      <c r="W8" s="180"/>
      <c r="X8" s="180"/>
      <c r="Y8" s="180"/>
      <c r="Z8" s="180"/>
      <c r="AA8" s="181"/>
      <c r="AB8" s="179" t="s">
        <v>16</v>
      </c>
      <c r="AC8" s="180"/>
      <c r="AD8" s="180"/>
      <c r="AE8" s="180"/>
      <c r="AF8" s="180"/>
      <c r="AG8" s="181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8"/>
      <c r="B9" s="27"/>
      <c r="C9" s="27" t="s">
        <v>86</v>
      </c>
      <c r="D9" s="18" t="s">
        <v>88</v>
      </c>
      <c r="E9" s="16" t="s">
        <v>89</v>
      </c>
      <c r="F9" s="16"/>
      <c r="G9" s="190"/>
      <c r="H9" s="190"/>
      <c r="I9" s="190"/>
      <c r="J9" s="191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8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x14ac:dyDescent="0.3">
      <c r="A11" s="189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75</v>
      </c>
      <c r="Y11" s="11" t="s">
        <v>65</v>
      </c>
      <c r="Z11" s="11" t="s">
        <v>65</v>
      </c>
      <c r="AA11" s="38" t="s">
        <v>75</v>
      </c>
      <c r="AB11" s="11" t="s">
        <v>65</v>
      </c>
      <c r="AC11" s="11" t="s">
        <v>65</v>
      </c>
      <c r="AD11" s="38" t="s">
        <v>75</v>
      </c>
      <c r="AE11" s="11" t="s">
        <v>65</v>
      </c>
      <c r="AF11" s="11" t="s">
        <v>65</v>
      </c>
      <c r="AG11" s="38" t="s">
        <v>75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63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103" customFormat="1" x14ac:dyDescent="0.3">
      <c r="A13" s="130" t="s">
        <v>1305</v>
      </c>
      <c r="B13" s="78" t="s">
        <v>1445</v>
      </c>
      <c r="C13" s="78" t="s">
        <v>1304</v>
      </c>
      <c r="D13" s="79">
        <v>2</v>
      </c>
      <c r="E13" s="79" t="s">
        <v>96</v>
      </c>
      <c r="F13" s="78" t="s">
        <v>1461</v>
      </c>
      <c r="G13" s="78" t="s">
        <v>1306</v>
      </c>
      <c r="H13" s="78" t="s">
        <v>1417</v>
      </c>
      <c r="I13" s="78" t="s">
        <v>1307</v>
      </c>
      <c r="J13" s="80" t="s">
        <v>1455</v>
      </c>
      <c r="K13" s="81" t="s">
        <v>97</v>
      </c>
      <c r="L13" s="81" t="s">
        <v>98</v>
      </c>
      <c r="M13" s="81" t="s">
        <v>99</v>
      </c>
      <c r="N13" s="81">
        <v>3</v>
      </c>
      <c r="O13" s="81" t="s">
        <v>100</v>
      </c>
      <c r="P13" s="81">
        <v>999</v>
      </c>
      <c r="Q13" s="41" t="s">
        <v>159</v>
      </c>
      <c r="R13" s="82" t="s">
        <v>102</v>
      </c>
      <c r="S13" s="81" t="s">
        <v>103</v>
      </c>
      <c r="T13" s="81" t="s">
        <v>104</v>
      </c>
      <c r="U13" s="82" t="s">
        <v>105</v>
      </c>
      <c r="V13" s="83">
        <v>14</v>
      </c>
      <c r="W13" s="83">
        <v>224</v>
      </c>
      <c r="X13" s="82" t="s">
        <v>106</v>
      </c>
      <c r="Y13" s="83">
        <v>18</v>
      </c>
      <c r="Z13" s="83">
        <v>166</v>
      </c>
      <c r="AA13" s="82" t="s">
        <v>106</v>
      </c>
      <c r="AB13" s="83"/>
      <c r="AC13" s="83"/>
      <c r="AD13" s="82"/>
      <c r="AE13" s="83"/>
      <c r="AF13" s="83"/>
      <c r="AG13" s="82"/>
      <c r="AH13" s="82" t="s">
        <v>800</v>
      </c>
      <c r="AI13" s="84">
        <v>62.2</v>
      </c>
      <c r="AJ13" s="41" t="s">
        <v>128</v>
      </c>
      <c r="AK13" s="41" t="s">
        <v>108</v>
      </c>
      <c r="AL13" s="45">
        <f t="shared" ref="AL13" si="0">P13</f>
        <v>999</v>
      </c>
      <c r="AM13" s="41" t="s">
        <v>109</v>
      </c>
      <c r="AN13" s="41">
        <v>1</v>
      </c>
      <c r="AO13" s="41" t="s">
        <v>110</v>
      </c>
    </row>
    <row r="14" spans="1:41" s="103" customFormat="1" x14ac:dyDescent="0.3">
      <c r="A14" s="130" t="s">
        <v>1305</v>
      </c>
      <c r="B14" s="78" t="s">
        <v>1445</v>
      </c>
      <c r="C14" s="78" t="s">
        <v>1304</v>
      </c>
      <c r="D14" s="79">
        <v>2</v>
      </c>
      <c r="E14" s="79" t="s">
        <v>96</v>
      </c>
      <c r="F14" s="78" t="s">
        <v>1461</v>
      </c>
      <c r="G14" s="78" t="s">
        <v>1306</v>
      </c>
      <c r="H14" s="78" t="s">
        <v>1417</v>
      </c>
      <c r="I14" s="78" t="s">
        <v>1462</v>
      </c>
      <c r="J14" s="80" t="s">
        <v>1455</v>
      </c>
      <c r="K14" s="81" t="s">
        <v>97</v>
      </c>
      <c r="L14" s="81" t="s">
        <v>98</v>
      </c>
      <c r="M14" s="81" t="s">
        <v>99</v>
      </c>
      <c r="N14" s="81">
        <v>3</v>
      </c>
      <c r="O14" s="81" t="s">
        <v>100</v>
      </c>
      <c r="P14" s="81">
        <v>999</v>
      </c>
      <c r="Q14" s="41" t="s">
        <v>159</v>
      </c>
      <c r="R14" s="82" t="s">
        <v>102</v>
      </c>
      <c r="S14" s="81" t="s">
        <v>103</v>
      </c>
      <c r="T14" s="81" t="s">
        <v>104</v>
      </c>
      <c r="U14" s="82" t="s">
        <v>105</v>
      </c>
      <c r="V14" s="83">
        <v>14</v>
      </c>
      <c r="W14" s="83">
        <v>224</v>
      </c>
      <c r="X14" s="82" t="s">
        <v>106</v>
      </c>
      <c r="Y14" s="83">
        <v>18</v>
      </c>
      <c r="Z14" s="83">
        <v>166</v>
      </c>
      <c r="AA14" s="82" t="s">
        <v>106</v>
      </c>
      <c r="AB14" s="83"/>
      <c r="AC14" s="83"/>
      <c r="AD14" s="82"/>
      <c r="AE14" s="83"/>
      <c r="AF14" s="83"/>
      <c r="AG14" s="82"/>
      <c r="AH14" s="82" t="s">
        <v>800</v>
      </c>
      <c r="AI14" s="84">
        <v>62.2</v>
      </c>
      <c r="AJ14" s="41" t="s">
        <v>128</v>
      </c>
      <c r="AK14" s="41" t="s">
        <v>108</v>
      </c>
      <c r="AL14" s="45">
        <f t="shared" ref="AL14:AL17" si="1">P14</f>
        <v>999</v>
      </c>
      <c r="AM14" s="41" t="s">
        <v>109</v>
      </c>
      <c r="AN14" s="41">
        <v>1</v>
      </c>
      <c r="AO14" s="41" t="s">
        <v>110</v>
      </c>
    </row>
    <row r="15" spans="1:41" s="103" customFormat="1" x14ac:dyDescent="0.3">
      <c r="A15" s="130" t="s">
        <v>1305</v>
      </c>
      <c r="B15" s="78" t="s">
        <v>1445</v>
      </c>
      <c r="C15" s="78" t="s">
        <v>1308</v>
      </c>
      <c r="D15" s="79">
        <v>2</v>
      </c>
      <c r="E15" s="79" t="s">
        <v>96</v>
      </c>
      <c r="F15" s="78" t="s">
        <v>1461</v>
      </c>
      <c r="G15" s="78" t="s">
        <v>1306</v>
      </c>
      <c r="H15" s="78" t="s">
        <v>1417</v>
      </c>
      <c r="I15" s="78" t="s">
        <v>1307</v>
      </c>
      <c r="J15" s="80" t="s">
        <v>1455</v>
      </c>
      <c r="K15" s="81" t="s">
        <v>97</v>
      </c>
      <c r="L15" s="81" t="s">
        <v>98</v>
      </c>
      <c r="M15" s="81" t="s">
        <v>99</v>
      </c>
      <c r="N15" s="81">
        <v>3</v>
      </c>
      <c r="O15" s="81" t="s">
        <v>100</v>
      </c>
      <c r="P15" s="81">
        <v>999</v>
      </c>
      <c r="Q15" s="41" t="s">
        <v>159</v>
      </c>
      <c r="R15" s="82" t="s">
        <v>102</v>
      </c>
      <c r="S15" s="81" t="s">
        <v>103</v>
      </c>
      <c r="T15" s="81" t="s">
        <v>104</v>
      </c>
      <c r="U15" s="82" t="s">
        <v>105</v>
      </c>
      <c r="V15" s="83">
        <v>9</v>
      </c>
      <c r="W15" s="83">
        <v>252</v>
      </c>
      <c r="X15" s="82" t="s">
        <v>106</v>
      </c>
      <c r="Y15" s="83">
        <v>13</v>
      </c>
      <c r="Z15" s="83">
        <v>120</v>
      </c>
      <c r="AA15" s="82" t="s">
        <v>106</v>
      </c>
      <c r="AB15" s="83"/>
      <c r="AC15" s="83"/>
      <c r="AD15" s="82"/>
      <c r="AE15" s="83"/>
      <c r="AF15" s="83"/>
      <c r="AG15" s="82"/>
      <c r="AH15" s="82" t="s">
        <v>800</v>
      </c>
      <c r="AI15" s="84">
        <v>62.2</v>
      </c>
      <c r="AJ15" s="41" t="s">
        <v>128</v>
      </c>
      <c r="AK15" s="41" t="s">
        <v>108</v>
      </c>
      <c r="AL15" s="45">
        <f t="shared" ref="AL15" si="2">P15</f>
        <v>999</v>
      </c>
      <c r="AM15" s="41" t="s">
        <v>109</v>
      </c>
      <c r="AN15" s="41">
        <v>2</v>
      </c>
      <c r="AO15" s="41" t="s">
        <v>110</v>
      </c>
    </row>
    <row r="16" spans="1:41" s="103" customFormat="1" x14ac:dyDescent="0.3">
      <c r="A16" s="130" t="s">
        <v>1305</v>
      </c>
      <c r="B16" s="78" t="s">
        <v>1445</v>
      </c>
      <c r="C16" s="78" t="s">
        <v>1308</v>
      </c>
      <c r="D16" s="79">
        <v>2</v>
      </c>
      <c r="E16" s="79" t="s">
        <v>96</v>
      </c>
      <c r="F16" s="78" t="s">
        <v>1461</v>
      </c>
      <c r="G16" s="78" t="s">
        <v>1306</v>
      </c>
      <c r="H16" s="78" t="s">
        <v>1417</v>
      </c>
      <c r="I16" s="78" t="s">
        <v>1462</v>
      </c>
      <c r="J16" s="80" t="s">
        <v>1455</v>
      </c>
      <c r="K16" s="81" t="s">
        <v>97</v>
      </c>
      <c r="L16" s="81" t="s">
        <v>98</v>
      </c>
      <c r="M16" s="81" t="s">
        <v>99</v>
      </c>
      <c r="N16" s="81">
        <v>3</v>
      </c>
      <c r="O16" s="81" t="s">
        <v>100</v>
      </c>
      <c r="P16" s="81">
        <v>999</v>
      </c>
      <c r="Q16" s="41" t="s">
        <v>159</v>
      </c>
      <c r="R16" s="82" t="s">
        <v>102</v>
      </c>
      <c r="S16" s="81" t="s">
        <v>103</v>
      </c>
      <c r="T16" s="81" t="s">
        <v>104</v>
      </c>
      <c r="U16" s="82" t="s">
        <v>105</v>
      </c>
      <c r="V16" s="83">
        <v>9</v>
      </c>
      <c r="W16" s="83">
        <v>252</v>
      </c>
      <c r="X16" s="82" t="s">
        <v>106</v>
      </c>
      <c r="Y16" s="83">
        <v>13</v>
      </c>
      <c r="Z16" s="83">
        <v>120</v>
      </c>
      <c r="AA16" s="82" t="s">
        <v>106</v>
      </c>
      <c r="AB16" s="83"/>
      <c r="AC16" s="83"/>
      <c r="AD16" s="82"/>
      <c r="AE16" s="83"/>
      <c r="AF16" s="83"/>
      <c r="AG16" s="82"/>
      <c r="AH16" s="82" t="s">
        <v>800</v>
      </c>
      <c r="AI16" s="84">
        <v>62.2</v>
      </c>
      <c r="AJ16" s="41" t="s">
        <v>128</v>
      </c>
      <c r="AK16" s="41" t="s">
        <v>108</v>
      </c>
      <c r="AL16" s="45">
        <f t="shared" si="1"/>
        <v>999</v>
      </c>
      <c r="AM16" s="41" t="s">
        <v>109</v>
      </c>
      <c r="AN16" s="41">
        <v>2</v>
      </c>
      <c r="AO16" s="41" t="s">
        <v>110</v>
      </c>
    </row>
    <row r="17" spans="1:41" s="103" customFormat="1" x14ac:dyDescent="0.3">
      <c r="A17" s="130" t="s">
        <v>1305</v>
      </c>
      <c r="B17" s="78" t="s">
        <v>1458</v>
      </c>
      <c r="C17" s="78" t="s">
        <v>1459</v>
      </c>
      <c r="D17" s="79">
        <v>2</v>
      </c>
      <c r="E17" s="79" t="s">
        <v>96</v>
      </c>
      <c r="F17" s="78" t="s">
        <v>1465</v>
      </c>
      <c r="G17" s="78" t="s">
        <v>1306</v>
      </c>
      <c r="H17" s="78" t="s">
        <v>1417</v>
      </c>
      <c r="I17" s="78" t="s">
        <v>1463</v>
      </c>
      <c r="J17" s="80" t="s">
        <v>1455</v>
      </c>
      <c r="K17" s="81" t="s">
        <v>97</v>
      </c>
      <c r="L17" s="81" t="s">
        <v>98</v>
      </c>
      <c r="M17" s="81" t="s">
        <v>99</v>
      </c>
      <c r="N17" s="81">
        <v>3</v>
      </c>
      <c r="O17" s="81" t="s">
        <v>100</v>
      </c>
      <c r="P17" s="81">
        <v>999</v>
      </c>
      <c r="Q17" s="41" t="s">
        <v>159</v>
      </c>
      <c r="R17" s="82" t="s">
        <v>102</v>
      </c>
      <c r="S17" s="81" t="s">
        <v>103</v>
      </c>
      <c r="T17" s="81" t="s">
        <v>104</v>
      </c>
      <c r="U17" s="82" t="s">
        <v>105</v>
      </c>
      <c r="V17" s="83">
        <v>27</v>
      </c>
      <c r="W17" s="83">
        <v>386</v>
      </c>
      <c r="X17" s="82" t="s">
        <v>106</v>
      </c>
      <c r="Y17" s="83">
        <v>34</v>
      </c>
      <c r="Z17" s="83">
        <v>359</v>
      </c>
      <c r="AA17" s="82" t="s">
        <v>106</v>
      </c>
      <c r="AB17" s="83"/>
      <c r="AC17" s="83"/>
      <c r="AD17" s="82"/>
      <c r="AE17" s="83"/>
      <c r="AF17" s="83"/>
      <c r="AG17" s="82"/>
      <c r="AH17" s="82" t="s">
        <v>800</v>
      </c>
      <c r="AI17" s="84">
        <v>62.2</v>
      </c>
      <c r="AJ17" s="41" t="s">
        <v>128</v>
      </c>
      <c r="AK17" s="41" t="s">
        <v>108</v>
      </c>
      <c r="AL17" s="45">
        <f t="shared" si="1"/>
        <v>999</v>
      </c>
      <c r="AM17" s="41" t="s">
        <v>109</v>
      </c>
      <c r="AN17" s="41">
        <v>3</v>
      </c>
      <c r="AO17" s="41" t="s">
        <v>110</v>
      </c>
    </row>
    <row r="18" spans="1:41" s="103" customFormat="1" x14ac:dyDescent="0.3">
      <c r="A18" s="130" t="s">
        <v>1305</v>
      </c>
      <c r="B18" s="78" t="s">
        <v>1458</v>
      </c>
      <c r="C18" s="78" t="s">
        <v>1459</v>
      </c>
      <c r="D18" s="79">
        <v>2</v>
      </c>
      <c r="E18" s="79" t="s">
        <v>96</v>
      </c>
      <c r="F18" s="78" t="s">
        <v>1465</v>
      </c>
      <c r="G18" s="78" t="s">
        <v>1306</v>
      </c>
      <c r="H18" s="78" t="s">
        <v>1417</v>
      </c>
      <c r="I18" s="78" t="s">
        <v>1464</v>
      </c>
      <c r="J18" s="80" t="s">
        <v>1455</v>
      </c>
      <c r="K18" s="81" t="s">
        <v>97</v>
      </c>
      <c r="L18" s="81" t="s">
        <v>98</v>
      </c>
      <c r="M18" s="81" t="s">
        <v>99</v>
      </c>
      <c r="N18" s="81">
        <v>3</v>
      </c>
      <c r="O18" s="81" t="s">
        <v>100</v>
      </c>
      <c r="P18" s="81">
        <v>999</v>
      </c>
      <c r="Q18" s="41" t="s">
        <v>159</v>
      </c>
      <c r="R18" s="82" t="s">
        <v>102</v>
      </c>
      <c r="S18" s="81" t="s">
        <v>103</v>
      </c>
      <c r="T18" s="81" t="s">
        <v>104</v>
      </c>
      <c r="U18" s="82" t="s">
        <v>105</v>
      </c>
      <c r="V18" s="83">
        <v>27</v>
      </c>
      <c r="W18" s="83">
        <v>386</v>
      </c>
      <c r="X18" s="82" t="s">
        <v>106</v>
      </c>
      <c r="Y18" s="83">
        <v>34</v>
      </c>
      <c r="Z18" s="83">
        <v>359</v>
      </c>
      <c r="AA18" s="82" t="s">
        <v>106</v>
      </c>
      <c r="AB18" s="83"/>
      <c r="AC18" s="83"/>
      <c r="AD18" s="82"/>
      <c r="AE18" s="83"/>
      <c r="AF18" s="83"/>
      <c r="AG18" s="82"/>
      <c r="AH18" s="82" t="s">
        <v>800</v>
      </c>
      <c r="AI18" s="84">
        <v>62.2</v>
      </c>
      <c r="AJ18" s="41" t="s">
        <v>128</v>
      </c>
      <c r="AK18" s="41" t="s">
        <v>108</v>
      </c>
      <c r="AL18" s="45">
        <f t="shared" ref="AL18" si="3">P18</f>
        <v>999</v>
      </c>
      <c r="AM18" s="41" t="s">
        <v>109</v>
      </c>
      <c r="AN18" s="41">
        <v>3</v>
      </c>
      <c r="AO18" s="41" t="s">
        <v>110</v>
      </c>
    </row>
  </sheetData>
  <autoFilter ref="A12" xr:uid="{00000000-0009-0000-0000-00001B000000}"/>
  <mergeCells count="9">
    <mergeCell ref="F2:J3"/>
    <mergeCell ref="B7:J7"/>
    <mergeCell ref="K7:U7"/>
    <mergeCell ref="V7:AG7"/>
    <mergeCell ref="AH7:AN7"/>
    <mergeCell ref="A8:A11"/>
    <mergeCell ref="V8:AA8"/>
    <mergeCell ref="AB8:AG8"/>
    <mergeCell ref="G9:J9"/>
  </mergeCells>
  <pageMargins left="0.28000000000000003" right="0.34" top="0.36" bottom="0.26" header="0.31496062992125984" footer="0.17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1EDA-E2C2-473B-A8A7-C49636D58007}">
  <sheetPr>
    <pageSetUpPr fitToPage="1"/>
  </sheetPr>
  <dimension ref="A1:AO15"/>
  <sheetViews>
    <sheetView showGridLines="0" zoomScaleNormal="100" workbookViewId="0"/>
  </sheetViews>
  <sheetFormatPr baseColWidth="10" defaultColWidth="11.44140625" defaultRowHeight="14.4" x14ac:dyDescent="0.3"/>
  <cols>
    <col min="1" max="1" width="26.44140625" customWidth="1"/>
    <col min="2" max="2" width="24.33203125" bestFit="1" customWidth="1"/>
    <col min="3" max="3" width="17.21875" bestFit="1" customWidth="1"/>
    <col min="4" max="4" width="5.33203125" style="1" customWidth="1"/>
    <col min="5" max="5" width="8.44140625" customWidth="1"/>
    <col min="6" max="6" width="30.88671875" bestFit="1" customWidth="1"/>
    <col min="7" max="7" width="5.6640625" customWidth="1"/>
    <col min="8" max="8" width="7" customWidth="1"/>
    <col min="9" max="9" width="16.88671875" customWidth="1"/>
    <col min="10" max="10" width="26" bestFit="1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82" t="s">
        <v>144</v>
      </c>
      <c r="G2" s="182"/>
      <c r="H2" s="182"/>
      <c r="I2" s="182"/>
      <c r="J2" s="182"/>
    </row>
    <row r="3" spans="1:41" s="57" customFormat="1" x14ac:dyDescent="0.3">
      <c r="F3" s="182"/>
      <c r="G3" s="182"/>
      <c r="H3" s="182"/>
      <c r="I3" s="182"/>
      <c r="J3" s="182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21" t="s">
        <v>22</v>
      </c>
    </row>
    <row r="8" spans="1:41" x14ac:dyDescent="0.3">
      <c r="A8" s="188"/>
      <c r="B8" s="27" t="s">
        <v>1191</v>
      </c>
      <c r="C8" s="27" t="s">
        <v>87</v>
      </c>
      <c r="D8" s="18" t="s">
        <v>41</v>
      </c>
      <c r="E8" s="16" t="s">
        <v>90</v>
      </c>
      <c r="F8" s="24" t="s">
        <v>42</v>
      </c>
      <c r="G8" s="161" t="s">
        <v>43</v>
      </c>
      <c r="H8" s="161" t="s">
        <v>91</v>
      </c>
      <c r="I8" s="161" t="s">
        <v>0</v>
      </c>
      <c r="J8" s="162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9" t="s">
        <v>15</v>
      </c>
      <c r="W8" s="180"/>
      <c r="X8" s="180"/>
      <c r="Y8" s="180"/>
      <c r="Z8" s="180"/>
      <c r="AA8" s="181"/>
      <c r="AB8" s="179" t="s">
        <v>16</v>
      </c>
      <c r="AC8" s="180"/>
      <c r="AD8" s="180"/>
      <c r="AE8" s="180"/>
      <c r="AF8" s="180"/>
      <c r="AG8" s="181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8"/>
      <c r="B9" s="27"/>
      <c r="C9" s="27" t="s">
        <v>86</v>
      </c>
      <c r="D9" s="18" t="s">
        <v>88</v>
      </c>
      <c r="E9" s="16" t="s">
        <v>89</v>
      </c>
      <c r="F9" s="16"/>
      <c r="G9" s="190"/>
      <c r="H9" s="190"/>
      <c r="I9" s="190"/>
      <c r="J9" s="191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8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x14ac:dyDescent="0.3">
      <c r="A11" s="189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75</v>
      </c>
      <c r="Y11" s="11" t="s">
        <v>65</v>
      </c>
      <c r="Z11" s="11" t="s">
        <v>65</v>
      </c>
      <c r="AA11" s="38" t="s">
        <v>75</v>
      </c>
      <c r="AB11" s="11" t="s">
        <v>65</v>
      </c>
      <c r="AC11" s="11" t="s">
        <v>65</v>
      </c>
      <c r="AD11" s="38" t="s">
        <v>75</v>
      </c>
      <c r="AE11" s="11" t="s">
        <v>65</v>
      </c>
      <c r="AF11" s="11" t="s">
        <v>65</v>
      </c>
      <c r="AG11" s="38" t="s">
        <v>75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63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103" customFormat="1" x14ac:dyDescent="0.3">
      <c r="A13" s="130" t="s">
        <v>1315</v>
      </c>
      <c r="B13" s="78" t="s">
        <v>1441</v>
      </c>
      <c r="C13" s="78" t="s">
        <v>1310</v>
      </c>
      <c r="D13" s="79">
        <v>2</v>
      </c>
      <c r="E13" s="79" t="s">
        <v>96</v>
      </c>
      <c r="F13" s="78" t="s">
        <v>1467</v>
      </c>
      <c r="G13" s="78" t="s">
        <v>168</v>
      </c>
      <c r="H13" s="78" t="s">
        <v>1302</v>
      </c>
      <c r="I13" s="78" t="s">
        <v>1316</v>
      </c>
      <c r="J13" s="80" t="s">
        <v>541</v>
      </c>
      <c r="K13" s="81" t="s">
        <v>97</v>
      </c>
      <c r="L13" s="81" t="s">
        <v>98</v>
      </c>
      <c r="M13" s="81" t="s">
        <v>99</v>
      </c>
      <c r="N13" s="81">
        <v>3</v>
      </c>
      <c r="O13" s="81" t="s">
        <v>100</v>
      </c>
      <c r="P13" s="81">
        <v>999</v>
      </c>
      <c r="Q13" s="41" t="s">
        <v>159</v>
      </c>
      <c r="R13" s="82" t="s">
        <v>102</v>
      </c>
      <c r="S13" s="41" t="s">
        <v>1311</v>
      </c>
      <c r="T13" s="81" t="s">
        <v>104</v>
      </c>
      <c r="U13" s="82" t="s">
        <v>105</v>
      </c>
      <c r="V13" s="83">
        <v>13</v>
      </c>
      <c r="W13" s="83">
        <v>173</v>
      </c>
      <c r="X13" s="82" t="s">
        <v>106</v>
      </c>
      <c r="Y13" s="83">
        <v>22</v>
      </c>
      <c r="Z13" s="83">
        <v>219</v>
      </c>
      <c r="AA13" s="82" t="s">
        <v>106</v>
      </c>
      <c r="AB13" s="83"/>
      <c r="AC13" s="83"/>
      <c r="AD13" s="82"/>
      <c r="AE13" s="83"/>
      <c r="AF13" s="83"/>
      <c r="AG13" s="82"/>
      <c r="AH13" s="82" t="s">
        <v>800</v>
      </c>
      <c r="AI13" s="84">
        <v>53.3</v>
      </c>
      <c r="AJ13" s="41" t="s">
        <v>128</v>
      </c>
      <c r="AK13" s="41" t="s">
        <v>160</v>
      </c>
      <c r="AL13" s="45">
        <f t="shared" ref="AL13:AL14" si="0">P13</f>
        <v>999</v>
      </c>
      <c r="AM13" s="41" t="s">
        <v>109</v>
      </c>
      <c r="AN13" s="41">
        <v>1</v>
      </c>
      <c r="AO13" s="41" t="s">
        <v>110</v>
      </c>
    </row>
    <row r="14" spans="1:41" s="103" customFormat="1" x14ac:dyDescent="0.3">
      <c r="A14" s="130" t="s">
        <v>1315</v>
      </c>
      <c r="B14" s="78" t="s">
        <v>1441</v>
      </c>
      <c r="C14" s="78" t="s">
        <v>1312</v>
      </c>
      <c r="D14" s="79">
        <v>2</v>
      </c>
      <c r="E14" s="79" t="s">
        <v>96</v>
      </c>
      <c r="F14" s="78" t="s">
        <v>1467</v>
      </c>
      <c r="G14" s="78" t="s">
        <v>168</v>
      </c>
      <c r="H14" s="78" t="s">
        <v>1302</v>
      </c>
      <c r="I14" s="78" t="s">
        <v>1316</v>
      </c>
      <c r="J14" s="80" t="s">
        <v>541</v>
      </c>
      <c r="K14" s="81" t="s">
        <v>97</v>
      </c>
      <c r="L14" s="81" t="s">
        <v>98</v>
      </c>
      <c r="M14" s="81" t="s">
        <v>99</v>
      </c>
      <c r="N14" s="81">
        <v>3</v>
      </c>
      <c r="O14" s="81" t="s">
        <v>100</v>
      </c>
      <c r="P14" s="81">
        <v>999</v>
      </c>
      <c r="Q14" s="41" t="s">
        <v>159</v>
      </c>
      <c r="R14" s="82" t="s">
        <v>102</v>
      </c>
      <c r="S14" s="41" t="s">
        <v>1311</v>
      </c>
      <c r="T14" s="81" t="s">
        <v>104</v>
      </c>
      <c r="U14" s="82" t="s">
        <v>105</v>
      </c>
      <c r="V14" s="83">
        <v>19</v>
      </c>
      <c r="W14" s="83">
        <v>169</v>
      </c>
      <c r="X14" s="82" t="s">
        <v>106</v>
      </c>
      <c r="Y14" s="83">
        <v>32</v>
      </c>
      <c r="Z14" s="83">
        <v>194</v>
      </c>
      <c r="AA14" s="82" t="s">
        <v>106</v>
      </c>
      <c r="AB14" s="83"/>
      <c r="AC14" s="83"/>
      <c r="AD14" s="82"/>
      <c r="AE14" s="83"/>
      <c r="AF14" s="83"/>
      <c r="AG14" s="82"/>
      <c r="AH14" s="82" t="s">
        <v>800</v>
      </c>
      <c r="AI14" s="84">
        <v>53.3</v>
      </c>
      <c r="AJ14" s="41" t="s">
        <v>128</v>
      </c>
      <c r="AK14" s="41" t="s">
        <v>160</v>
      </c>
      <c r="AL14" s="45">
        <f t="shared" si="0"/>
        <v>999</v>
      </c>
      <c r="AM14" s="41" t="s">
        <v>109</v>
      </c>
      <c r="AN14" s="41">
        <v>2</v>
      </c>
      <c r="AO14" s="41" t="s">
        <v>110</v>
      </c>
    </row>
    <row r="15" spans="1:41" s="103" customFormat="1" x14ac:dyDescent="0.3">
      <c r="A15" s="130" t="s">
        <v>1314</v>
      </c>
      <c r="B15" s="78" t="s">
        <v>1442</v>
      </c>
      <c r="C15" s="78" t="s">
        <v>1313</v>
      </c>
      <c r="D15" s="79">
        <v>2</v>
      </c>
      <c r="E15" s="79" t="s">
        <v>96</v>
      </c>
      <c r="F15" s="78" t="s">
        <v>1468</v>
      </c>
      <c r="G15" s="78" t="s">
        <v>168</v>
      </c>
      <c r="H15" s="78" t="s">
        <v>1302</v>
      </c>
      <c r="I15" s="78" t="s">
        <v>1317</v>
      </c>
      <c r="J15" s="80" t="s">
        <v>541</v>
      </c>
      <c r="K15" s="81" t="s">
        <v>97</v>
      </c>
      <c r="L15" s="81" t="s">
        <v>98</v>
      </c>
      <c r="M15" s="81" t="s">
        <v>99</v>
      </c>
      <c r="N15" s="81">
        <v>3</v>
      </c>
      <c r="O15" s="81" t="s">
        <v>100</v>
      </c>
      <c r="P15" s="81">
        <v>999</v>
      </c>
      <c r="Q15" s="41" t="s">
        <v>159</v>
      </c>
      <c r="R15" s="82" t="s">
        <v>102</v>
      </c>
      <c r="S15" s="41" t="s">
        <v>1311</v>
      </c>
      <c r="T15" s="81" t="s">
        <v>104</v>
      </c>
      <c r="U15" s="82" t="s">
        <v>105</v>
      </c>
      <c r="V15" s="83">
        <v>17</v>
      </c>
      <c r="W15" s="83">
        <v>226</v>
      </c>
      <c r="X15" s="82" t="s">
        <v>106</v>
      </c>
      <c r="Y15" s="83">
        <v>27</v>
      </c>
      <c r="Z15" s="83">
        <v>327</v>
      </c>
      <c r="AA15" s="82" t="s">
        <v>106</v>
      </c>
      <c r="AB15" s="83"/>
      <c r="AC15" s="83"/>
      <c r="AD15" s="82"/>
      <c r="AE15" s="83"/>
      <c r="AF15" s="83"/>
      <c r="AG15" s="82"/>
      <c r="AH15" s="82" t="s">
        <v>800</v>
      </c>
      <c r="AI15" s="84">
        <v>47.3</v>
      </c>
      <c r="AJ15" s="41" t="s">
        <v>128</v>
      </c>
      <c r="AK15" s="41" t="s">
        <v>160</v>
      </c>
      <c r="AL15" s="45">
        <f t="shared" ref="AL15" si="1">P15</f>
        <v>999</v>
      </c>
      <c r="AM15" s="41" t="s">
        <v>109</v>
      </c>
      <c r="AN15" s="41">
        <v>3</v>
      </c>
      <c r="AO15" s="41" t="s">
        <v>110</v>
      </c>
    </row>
  </sheetData>
  <autoFilter ref="A12" xr:uid="{00000000-0009-0000-0000-00001B000000}"/>
  <mergeCells count="9">
    <mergeCell ref="F2:J3"/>
    <mergeCell ref="B7:J7"/>
    <mergeCell ref="K7:U7"/>
    <mergeCell ref="V7:AG7"/>
    <mergeCell ref="AH7:AN7"/>
    <mergeCell ref="A8:A11"/>
    <mergeCell ref="V8:AA8"/>
    <mergeCell ref="AB8:AG8"/>
    <mergeCell ref="G9:J9"/>
  </mergeCells>
  <pageMargins left="0.28000000000000003" right="0.34" top="0.36" bottom="0.26" header="0.31496062992125984" footer="0.17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O56"/>
  <sheetViews>
    <sheetView showGridLines="0" zoomScaleNormal="100" workbookViewId="0"/>
  </sheetViews>
  <sheetFormatPr baseColWidth="10" defaultColWidth="11.44140625" defaultRowHeight="14.4" x14ac:dyDescent="0.3"/>
  <cols>
    <col min="1" max="1" width="39.109375" bestFit="1" customWidth="1"/>
    <col min="2" max="3" width="18.6640625" customWidth="1"/>
    <col min="4" max="4" width="5.33203125" style="1" customWidth="1"/>
    <col min="5" max="5" width="8.44140625" customWidth="1"/>
    <col min="6" max="6" width="30.21875" bestFit="1" customWidth="1"/>
    <col min="7" max="7" width="5.6640625" customWidth="1"/>
    <col min="8" max="8" width="7" customWidth="1"/>
    <col min="9" max="9" width="15.5546875" customWidth="1"/>
    <col min="10" max="10" width="23.44140625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82" t="s">
        <v>144</v>
      </c>
      <c r="G2" s="182"/>
      <c r="H2" s="182"/>
      <c r="I2" s="182"/>
      <c r="J2" s="182"/>
    </row>
    <row r="3" spans="1:41" s="57" customFormat="1" x14ac:dyDescent="0.3">
      <c r="F3" s="182"/>
      <c r="G3" s="182"/>
      <c r="H3" s="182"/>
      <c r="I3" s="182"/>
      <c r="J3" s="182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21" t="s">
        <v>22</v>
      </c>
    </row>
    <row r="8" spans="1:41" x14ac:dyDescent="0.3">
      <c r="A8" s="188"/>
      <c r="B8" s="27" t="s">
        <v>1191</v>
      </c>
      <c r="C8" s="27" t="s">
        <v>87</v>
      </c>
      <c r="D8" s="18" t="s">
        <v>41</v>
      </c>
      <c r="E8" s="16" t="s">
        <v>90</v>
      </c>
      <c r="F8" s="24" t="s">
        <v>42</v>
      </c>
      <c r="G8" s="161" t="s">
        <v>43</v>
      </c>
      <c r="H8" s="161" t="s">
        <v>91</v>
      </c>
      <c r="I8" s="161" t="s">
        <v>0</v>
      </c>
      <c r="J8" s="162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9" t="s">
        <v>15</v>
      </c>
      <c r="W8" s="180"/>
      <c r="X8" s="180"/>
      <c r="Y8" s="180"/>
      <c r="Z8" s="180"/>
      <c r="AA8" s="181"/>
      <c r="AB8" s="179" t="s">
        <v>16</v>
      </c>
      <c r="AC8" s="180"/>
      <c r="AD8" s="180"/>
      <c r="AE8" s="180"/>
      <c r="AF8" s="180"/>
      <c r="AG8" s="181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8"/>
      <c r="B9" s="27"/>
      <c r="C9" s="27" t="s">
        <v>86</v>
      </c>
      <c r="D9" s="18" t="s">
        <v>88</v>
      </c>
      <c r="E9" s="16" t="s">
        <v>89</v>
      </c>
      <c r="F9" s="16"/>
      <c r="G9" s="190"/>
      <c r="H9" s="190"/>
      <c r="I9" s="190"/>
      <c r="J9" s="191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8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9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48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42" t="s">
        <v>961</v>
      </c>
      <c r="B13" s="50" t="s">
        <v>1276</v>
      </c>
      <c r="C13" s="50" t="s">
        <v>951</v>
      </c>
      <c r="D13" s="48">
        <v>9</v>
      </c>
      <c r="E13" s="48" t="s">
        <v>96</v>
      </c>
      <c r="F13" s="78" t="s">
        <v>1087</v>
      </c>
      <c r="G13" s="50" t="s">
        <v>201</v>
      </c>
      <c r="H13" s="50" t="s">
        <v>360</v>
      </c>
      <c r="I13" s="50" t="s">
        <v>1063</v>
      </c>
      <c r="J13" s="100" t="s">
        <v>760</v>
      </c>
      <c r="K13" s="47" t="s">
        <v>97</v>
      </c>
      <c r="L13" s="47" t="s">
        <v>98</v>
      </c>
      <c r="M13" s="47" t="s">
        <v>99</v>
      </c>
      <c r="N13" s="47">
        <v>4</v>
      </c>
      <c r="O13" s="47" t="s">
        <v>100</v>
      </c>
      <c r="P13" s="47">
        <v>1332</v>
      </c>
      <c r="Q13" s="47" t="s">
        <v>101</v>
      </c>
      <c r="R13" s="49" t="s">
        <v>102</v>
      </c>
      <c r="S13" s="47" t="s">
        <v>103</v>
      </c>
      <c r="T13" s="44" t="s">
        <v>747</v>
      </c>
      <c r="U13" s="49" t="s">
        <v>105</v>
      </c>
      <c r="V13" s="51">
        <v>25</v>
      </c>
      <c r="W13" s="51">
        <v>30</v>
      </c>
      <c r="X13" s="49">
        <v>0.12</v>
      </c>
      <c r="Y13" s="51">
        <v>52</v>
      </c>
      <c r="Z13" s="51">
        <v>41</v>
      </c>
      <c r="AA13" s="49">
        <v>0.2</v>
      </c>
      <c r="AB13" s="51"/>
      <c r="AC13" s="51"/>
      <c r="AD13" s="49"/>
      <c r="AE13" s="51"/>
      <c r="AF13" s="51"/>
      <c r="AG13" s="49"/>
      <c r="AH13" s="49" t="s">
        <v>98</v>
      </c>
      <c r="AI13" s="46">
        <v>84.8</v>
      </c>
      <c r="AJ13" s="44" t="s">
        <v>428</v>
      </c>
      <c r="AK13" s="44" t="s">
        <v>108</v>
      </c>
      <c r="AL13" s="45">
        <f t="shared" ref="AL13" si="0">P13</f>
        <v>1332</v>
      </c>
      <c r="AM13" s="44" t="s">
        <v>747</v>
      </c>
      <c r="AN13" s="44">
        <v>1</v>
      </c>
      <c r="AO13" s="41" t="s">
        <v>952</v>
      </c>
    </row>
    <row r="14" spans="1:41" s="43" customFormat="1" x14ac:dyDescent="0.3">
      <c r="A14" s="42" t="s">
        <v>962</v>
      </c>
      <c r="B14" s="50" t="s">
        <v>1276</v>
      </c>
      <c r="C14" s="50" t="s">
        <v>951</v>
      </c>
      <c r="D14" s="48">
        <v>9</v>
      </c>
      <c r="E14" s="48" t="s">
        <v>96</v>
      </c>
      <c r="F14" s="78" t="s">
        <v>1087</v>
      </c>
      <c r="G14" s="50" t="s">
        <v>201</v>
      </c>
      <c r="H14" s="50" t="s">
        <v>361</v>
      </c>
      <c r="I14" s="50" t="s">
        <v>1063</v>
      </c>
      <c r="J14" s="100" t="s">
        <v>760</v>
      </c>
      <c r="K14" s="47" t="s">
        <v>97</v>
      </c>
      <c r="L14" s="47" t="s">
        <v>98</v>
      </c>
      <c r="M14" s="47" t="s">
        <v>99</v>
      </c>
      <c r="N14" s="47">
        <v>4</v>
      </c>
      <c r="O14" s="47" t="s">
        <v>100</v>
      </c>
      <c r="P14" s="47">
        <v>1332</v>
      </c>
      <c r="Q14" s="47" t="s">
        <v>101</v>
      </c>
      <c r="R14" s="49" t="s">
        <v>102</v>
      </c>
      <c r="S14" s="47" t="s">
        <v>103</v>
      </c>
      <c r="T14" s="44" t="s">
        <v>747</v>
      </c>
      <c r="U14" s="49" t="s">
        <v>105</v>
      </c>
      <c r="V14" s="51">
        <v>25</v>
      </c>
      <c r="W14" s="51">
        <v>30</v>
      </c>
      <c r="X14" s="49">
        <v>0.12</v>
      </c>
      <c r="Y14" s="51">
        <v>52</v>
      </c>
      <c r="Z14" s="51">
        <v>41</v>
      </c>
      <c r="AA14" s="49">
        <v>0.2</v>
      </c>
      <c r="AB14" s="51"/>
      <c r="AC14" s="51"/>
      <c r="AD14" s="49"/>
      <c r="AE14" s="51"/>
      <c r="AF14" s="51"/>
      <c r="AG14" s="49"/>
      <c r="AH14" s="49" t="s">
        <v>98</v>
      </c>
      <c r="AI14" s="46">
        <v>84.8</v>
      </c>
      <c r="AJ14" s="44" t="s">
        <v>428</v>
      </c>
      <c r="AK14" s="44" t="s">
        <v>108</v>
      </c>
      <c r="AL14" s="45">
        <f t="shared" ref="AL14:AL15" si="1">P14</f>
        <v>1332</v>
      </c>
      <c r="AM14" s="44" t="s">
        <v>747</v>
      </c>
      <c r="AN14" s="44">
        <v>1</v>
      </c>
      <c r="AO14" s="41" t="s">
        <v>952</v>
      </c>
    </row>
    <row r="15" spans="1:41" s="43" customFormat="1" x14ac:dyDescent="0.3">
      <c r="A15" s="42" t="s">
        <v>961</v>
      </c>
      <c r="B15" s="50" t="s">
        <v>1276</v>
      </c>
      <c r="C15" s="50" t="s">
        <v>953</v>
      </c>
      <c r="D15" s="48">
        <v>9</v>
      </c>
      <c r="E15" s="48" t="s">
        <v>96</v>
      </c>
      <c r="F15" s="78" t="s">
        <v>1087</v>
      </c>
      <c r="G15" s="50" t="s">
        <v>201</v>
      </c>
      <c r="H15" s="50" t="s">
        <v>360</v>
      </c>
      <c r="I15" s="50" t="s">
        <v>1063</v>
      </c>
      <c r="J15" s="100" t="s">
        <v>760</v>
      </c>
      <c r="K15" s="47" t="s">
        <v>97</v>
      </c>
      <c r="L15" s="47" t="s">
        <v>98</v>
      </c>
      <c r="M15" s="47" t="s">
        <v>99</v>
      </c>
      <c r="N15" s="47">
        <v>4</v>
      </c>
      <c r="O15" s="47" t="s">
        <v>100</v>
      </c>
      <c r="P15" s="47">
        <v>1332</v>
      </c>
      <c r="Q15" s="47" t="s">
        <v>101</v>
      </c>
      <c r="R15" s="49" t="s">
        <v>102</v>
      </c>
      <c r="S15" s="47" t="s">
        <v>103</v>
      </c>
      <c r="T15" s="44" t="s">
        <v>747</v>
      </c>
      <c r="U15" s="49" t="s">
        <v>105</v>
      </c>
      <c r="V15" s="51">
        <v>17</v>
      </c>
      <c r="W15" s="51">
        <v>14</v>
      </c>
      <c r="X15" s="49">
        <v>0.06</v>
      </c>
      <c r="Y15" s="51">
        <v>37</v>
      </c>
      <c r="Z15" s="51">
        <v>12</v>
      </c>
      <c r="AA15" s="49">
        <v>0.04</v>
      </c>
      <c r="AB15" s="51"/>
      <c r="AC15" s="51"/>
      <c r="AD15" s="49"/>
      <c r="AE15" s="51"/>
      <c r="AF15" s="51"/>
      <c r="AG15" s="49"/>
      <c r="AH15" s="49" t="s">
        <v>98</v>
      </c>
      <c r="AI15" s="46">
        <v>84.8</v>
      </c>
      <c r="AJ15" s="44" t="s">
        <v>428</v>
      </c>
      <c r="AK15" s="44" t="s">
        <v>108</v>
      </c>
      <c r="AL15" s="45">
        <f t="shared" si="1"/>
        <v>1332</v>
      </c>
      <c r="AM15" s="44" t="s">
        <v>747</v>
      </c>
      <c r="AN15" s="44">
        <v>2</v>
      </c>
      <c r="AO15" s="41" t="s">
        <v>952</v>
      </c>
    </row>
    <row r="16" spans="1:41" s="43" customFormat="1" x14ac:dyDescent="0.3">
      <c r="A16" s="42" t="s">
        <v>962</v>
      </c>
      <c r="B16" s="50" t="s">
        <v>1276</v>
      </c>
      <c r="C16" s="50" t="s">
        <v>953</v>
      </c>
      <c r="D16" s="48">
        <v>9</v>
      </c>
      <c r="E16" s="48" t="s">
        <v>96</v>
      </c>
      <c r="F16" s="78" t="s">
        <v>1087</v>
      </c>
      <c r="G16" s="50" t="s">
        <v>201</v>
      </c>
      <c r="H16" s="50" t="s">
        <v>361</v>
      </c>
      <c r="I16" s="50" t="s">
        <v>1063</v>
      </c>
      <c r="J16" s="100" t="s">
        <v>760</v>
      </c>
      <c r="K16" s="47" t="s">
        <v>97</v>
      </c>
      <c r="L16" s="47" t="s">
        <v>98</v>
      </c>
      <c r="M16" s="47" t="s">
        <v>99</v>
      </c>
      <c r="N16" s="47">
        <v>4</v>
      </c>
      <c r="O16" s="47" t="s">
        <v>100</v>
      </c>
      <c r="P16" s="47">
        <v>1332</v>
      </c>
      <c r="Q16" s="47" t="s">
        <v>101</v>
      </c>
      <c r="R16" s="49" t="s">
        <v>102</v>
      </c>
      <c r="S16" s="47" t="s">
        <v>103</v>
      </c>
      <c r="T16" s="44" t="s">
        <v>747</v>
      </c>
      <c r="U16" s="49" t="s">
        <v>105</v>
      </c>
      <c r="V16" s="51">
        <v>17</v>
      </c>
      <c r="W16" s="51">
        <v>14</v>
      </c>
      <c r="X16" s="49">
        <v>0.06</v>
      </c>
      <c r="Y16" s="51">
        <v>37</v>
      </c>
      <c r="Z16" s="51">
        <v>12</v>
      </c>
      <c r="AA16" s="49">
        <v>0.04</v>
      </c>
      <c r="AB16" s="51"/>
      <c r="AC16" s="51"/>
      <c r="AD16" s="49"/>
      <c r="AE16" s="51"/>
      <c r="AF16" s="51"/>
      <c r="AG16" s="49"/>
      <c r="AH16" s="49" t="s">
        <v>98</v>
      </c>
      <c r="AI16" s="46">
        <v>84.8</v>
      </c>
      <c r="AJ16" s="44" t="s">
        <v>428</v>
      </c>
      <c r="AK16" s="44" t="s">
        <v>108</v>
      </c>
      <c r="AL16" s="45">
        <f t="shared" ref="AL16:AL17" si="2">P16</f>
        <v>1332</v>
      </c>
      <c r="AM16" s="44" t="s">
        <v>747</v>
      </c>
      <c r="AN16" s="44">
        <v>2</v>
      </c>
      <c r="AO16" s="41" t="s">
        <v>952</v>
      </c>
    </row>
    <row r="17" spans="1:41" s="43" customFormat="1" x14ac:dyDescent="0.3">
      <c r="A17" s="42" t="s">
        <v>963</v>
      </c>
      <c r="B17" s="50" t="s">
        <v>1277</v>
      </c>
      <c r="C17" s="50" t="s">
        <v>954</v>
      </c>
      <c r="D17" s="48">
        <v>9</v>
      </c>
      <c r="E17" s="48" t="s">
        <v>96</v>
      </c>
      <c r="F17" s="78" t="s">
        <v>1112</v>
      </c>
      <c r="G17" s="50" t="s">
        <v>163</v>
      </c>
      <c r="H17" s="50" t="s">
        <v>165</v>
      </c>
      <c r="I17" s="50" t="s">
        <v>955</v>
      </c>
      <c r="J17" s="100" t="s">
        <v>748</v>
      </c>
      <c r="K17" s="47" t="s">
        <v>97</v>
      </c>
      <c r="L17" s="47" t="s">
        <v>98</v>
      </c>
      <c r="M17" s="47" t="s">
        <v>99</v>
      </c>
      <c r="N17" s="47">
        <v>4</v>
      </c>
      <c r="O17" s="47" t="s">
        <v>100</v>
      </c>
      <c r="P17" s="47">
        <v>1332</v>
      </c>
      <c r="Q17" s="47" t="s">
        <v>101</v>
      </c>
      <c r="R17" s="49" t="s">
        <v>102</v>
      </c>
      <c r="S17" s="47" t="s">
        <v>103</v>
      </c>
      <c r="T17" s="44" t="s">
        <v>747</v>
      </c>
      <c r="U17" s="49" t="s">
        <v>105</v>
      </c>
      <c r="V17" s="156">
        <v>14</v>
      </c>
      <c r="W17" s="156">
        <v>30</v>
      </c>
      <c r="X17" s="156">
        <v>0.08</v>
      </c>
      <c r="Y17" s="156">
        <v>30</v>
      </c>
      <c r="Z17" s="156">
        <v>37</v>
      </c>
      <c r="AA17" s="156">
        <v>0.17</v>
      </c>
      <c r="AB17" s="51"/>
      <c r="AC17" s="51"/>
      <c r="AD17" s="49"/>
      <c r="AE17" s="51"/>
      <c r="AF17" s="51"/>
      <c r="AG17" s="49"/>
      <c r="AH17" s="49" t="s">
        <v>98</v>
      </c>
      <c r="AI17" s="46">
        <v>70.5</v>
      </c>
      <c r="AJ17" s="44" t="s">
        <v>428</v>
      </c>
      <c r="AK17" s="44" t="s">
        <v>108</v>
      </c>
      <c r="AL17" s="45">
        <f t="shared" si="2"/>
        <v>1332</v>
      </c>
      <c r="AM17" s="44" t="s">
        <v>747</v>
      </c>
      <c r="AN17" s="44">
        <v>3</v>
      </c>
      <c r="AO17" s="41" t="s">
        <v>952</v>
      </c>
    </row>
    <row r="18" spans="1:41" s="43" customFormat="1" x14ac:dyDescent="0.3">
      <c r="A18" s="42" t="s">
        <v>964</v>
      </c>
      <c r="B18" s="50" t="s">
        <v>1278</v>
      </c>
      <c r="C18" s="50" t="s">
        <v>956</v>
      </c>
      <c r="D18" s="48">
        <v>9</v>
      </c>
      <c r="E18" s="48" t="s">
        <v>96</v>
      </c>
      <c r="F18" s="78" t="s">
        <v>1113</v>
      </c>
      <c r="G18" s="50" t="s">
        <v>163</v>
      </c>
      <c r="H18" s="50" t="s">
        <v>165</v>
      </c>
      <c r="I18" s="50" t="s">
        <v>957</v>
      </c>
      <c r="J18" s="100" t="s">
        <v>748</v>
      </c>
      <c r="K18" s="47" t="s">
        <v>97</v>
      </c>
      <c r="L18" s="47" t="s">
        <v>98</v>
      </c>
      <c r="M18" s="47" t="s">
        <v>99</v>
      </c>
      <c r="N18" s="47">
        <v>4</v>
      </c>
      <c r="O18" s="47" t="s">
        <v>100</v>
      </c>
      <c r="P18" s="47">
        <v>1332</v>
      </c>
      <c r="Q18" s="47" t="s">
        <v>101</v>
      </c>
      <c r="R18" s="49" t="s">
        <v>102</v>
      </c>
      <c r="S18" s="47" t="s">
        <v>103</v>
      </c>
      <c r="T18" s="44" t="s">
        <v>747</v>
      </c>
      <c r="U18" s="49" t="s">
        <v>105</v>
      </c>
      <c r="V18" s="156">
        <v>14</v>
      </c>
      <c r="W18" s="156">
        <v>30</v>
      </c>
      <c r="X18" s="156">
        <v>0.08</v>
      </c>
      <c r="Y18" s="156">
        <v>30</v>
      </c>
      <c r="Z18" s="156">
        <v>37</v>
      </c>
      <c r="AA18" s="156">
        <v>0.17</v>
      </c>
      <c r="AB18" s="51"/>
      <c r="AC18" s="51"/>
      <c r="AD18" s="49"/>
      <c r="AE18" s="51"/>
      <c r="AF18" s="51"/>
      <c r="AG18" s="49"/>
      <c r="AH18" s="49" t="s">
        <v>98</v>
      </c>
      <c r="AI18" s="46">
        <v>80</v>
      </c>
      <c r="AJ18" s="44" t="s">
        <v>428</v>
      </c>
      <c r="AK18" s="44" t="s">
        <v>108</v>
      </c>
      <c r="AL18" s="45">
        <f t="shared" ref="AL18:AL24" si="3">P18</f>
        <v>1332</v>
      </c>
      <c r="AM18" s="44" t="s">
        <v>747</v>
      </c>
      <c r="AN18" s="44">
        <v>3</v>
      </c>
      <c r="AO18" s="41" t="s">
        <v>952</v>
      </c>
    </row>
    <row r="19" spans="1:41" s="43" customFormat="1" x14ac:dyDescent="0.3">
      <c r="A19" s="42" t="s">
        <v>965</v>
      </c>
      <c r="B19" s="50" t="s">
        <v>1279</v>
      </c>
      <c r="C19" s="50" t="s">
        <v>958</v>
      </c>
      <c r="D19" s="48">
        <v>9</v>
      </c>
      <c r="E19" s="48" t="s">
        <v>96</v>
      </c>
      <c r="F19" s="78" t="s">
        <v>1088</v>
      </c>
      <c r="G19" s="50" t="s">
        <v>201</v>
      </c>
      <c r="H19" s="50" t="s">
        <v>360</v>
      </c>
      <c r="I19" s="50" t="s">
        <v>1064</v>
      </c>
      <c r="J19" s="100" t="s">
        <v>760</v>
      </c>
      <c r="K19" s="47" t="s">
        <v>97</v>
      </c>
      <c r="L19" s="47" t="s">
        <v>98</v>
      </c>
      <c r="M19" s="47" t="s">
        <v>99</v>
      </c>
      <c r="N19" s="47">
        <v>4</v>
      </c>
      <c r="O19" s="47" t="s">
        <v>100</v>
      </c>
      <c r="P19" s="47">
        <v>1332</v>
      </c>
      <c r="Q19" s="47" t="s">
        <v>101</v>
      </c>
      <c r="R19" s="49" t="s">
        <v>102</v>
      </c>
      <c r="S19" s="47" t="s">
        <v>103</v>
      </c>
      <c r="T19" s="44" t="s">
        <v>747</v>
      </c>
      <c r="U19" s="49" t="s">
        <v>105</v>
      </c>
      <c r="V19" s="51">
        <v>28</v>
      </c>
      <c r="W19" s="51">
        <v>27</v>
      </c>
      <c r="X19" s="49">
        <v>0.08</v>
      </c>
      <c r="Y19" s="51">
        <v>71</v>
      </c>
      <c r="Z19" s="51">
        <v>34</v>
      </c>
      <c r="AA19" s="49">
        <v>0.19</v>
      </c>
      <c r="AB19" s="51"/>
      <c r="AC19" s="51"/>
      <c r="AD19" s="49"/>
      <c r="AE19" s="51"/>
      <c r="AF19" s="51"/>
      <c r="AG19" s="49"/>
      <c r="AH19" s="49" t="s">
        <v>98</v>
      </c>
      <c r="AI19" s="46">
        <v>73.2</v>
      </c>
      <c r="AJ19" s="44" t="s">
        <v>428</v>
      </c>
      <c r="AK19" s="44" t="s">
        <v>108</v>
      </c>
      <c r="AL19" s="45">
        <f t="shared" ref="AL19:AL21" si="4">P19</f>
        <v>1332</v>
      </c>
      <c r="AM19" s="44" t="s">
        <v>747</v>
      </c>
      <c r="AN19" s="44">
        <v>4</v>
      </c>
      <c r="AO19" s="41" t="s">
        <v>952</v>
      </c>
    </row>
    <row r="20" spans="1:41" s="43" customFormat="1" x14ac:dyDescent="0.3">
      <c r="A20" s="42" t="s">
        <v>966</v>
      </c>
      <c r="B20" s="50" t="s">
        <v>1279</v>
      </c>
      <c r="C20" s="50" t="s">
        <v>958</v>
      </c>
      <c r="D20" s="48">
        <v>9</v>
      </c>
      <c r="E20" s="48" t="s">
        <v>96</v>
      </c>
      <c r="F20" s="78" t="s">
        <v>1088</v>
      </c>
      <c r="G20" s="50" t="s">
        <v>201</v>
      </c>
      <c r="H20" s="50" t="s">
        <v>361</v>
      </c>
      <c r="I20" s="50" t="s">
        <v>1064</v>
      </c>
      <c r="J20" s="100" t="s">
        <v>760</v>
      </c>
      <c r="K20" s="47" t="s">
        <v>97</v>
      </c>
      <c r="L20" s="47" t="s">
        <v>98</v>
      </c>
      <c r="M20" s="47" t="s">
        <v>99</v>
      </c>
      <c r="N20" s="47">
        <v>4</v>
      </c>
      <c r="O20" s="47" t="s">
        <v>100</v>
      </c>
      <c r="P20" s="47">
        <v>1332</v>
      </c>
      <c r="Q20" s="47" t="s">
        <v>101</v>
      </c>
      <c r="R20" s="49" t="s">
        <v>102</v>
      </c>
      <c r="S20" s="47" t="s">
        <v>103</v>
      </c>
      <c r="T20" s="44" t="s">
        <v>747</v>
      </c>
      <c r="U20" s="49" t="s">
        <v>105</v>
      </c>
      <c r="V20" s="51">
        <v>28</v>
      </c>
      <c r="W20" s="51">
        <v>27</v>
      </c>
      <c r="X20" s="49">
        <v>0.08</v>
      </c>
      <c r="Y20" s="51">
        <v>71</v>
      </c>
      <c r="Z20" s="51">
        <v>34</v>
      </c>
      <c r="AA20" s="49">
        <v>0.19</v>
      </c>
      <c r="AB20" s="51"/>
      <c r="AC20" s="51"/>
      <c r="AD20" s="49"/>
      <c r="AE20" s="51"/>
      <c r="AF20" s="51"/>
      <c r="AG20" s="49"/>
      <c r="AH20" s="49" t="s">
        <v>98</v>
      </c>
      <c r="AI20" s="46">
        <v>73.2</v>
      </c>
      <c r="AJ20" s="44" t="s">
        <v>428</v>
      </c>
      <c r="AK20" s="44" t="s">
        <v>108</v>
      </c>
      <c r="AL20" s="45">
        <f t="shared" si="4"/>
        <v>1332</v>
      </c>
      <c r="AM20" s="44" t="s">
        <v>747</v>
      </c>
      <c r="AN20" s="44">
        <v>4</v>
      </c>
      <c r="AO20" s="41" t="s">
        <v>952</v>
      </c>
    </row>
    <row r="21" spans="1:41" s="43" customFormat="1" x14ac:dyDescent="0.3">
      <c r="A21" s="42" t="s">
        <v>967</v>
      </c>
      <c r="B21" s="50" t="s">
        <v>1279</v>
      </c>
      <c r="C21" s="50" t="s">
        <v>958</v>
      </c>
      <c r="D21" s="48">
        <v>9</v>
      </c>
      <c r="E21" s="48" t="s">
        <v>96</v>
      </c>
      <c r="F21" s="78" t="s">
        <v>1088</v>
      </c>
      <c r="G21" s="50" t="s">
        <v>201</v>
      </c>
      <c r="H21" s="50" t="s">
        <v>758</v>
      </c>
      <c r="I21" s="50" t="s">
        <v>1064</v>
      </c>
      <c r="J21" s="100" t="s">
        <v>760</v>
      </c>
      <c r="K21" s="47" t="s">
        <v>97</v>
      </c>
      <c r="L21" s="47" t="s">
        <v>98</v>
      </c>
      <c r="M21" s="47" t="s">
        <v>99</v>
      </c>
      <c r="N21" s="47">
        <v>4</v>
      </c>
      <c r="O21" s="47" t="s">
        <v>100</v>
      </c>
      <c r="P21" s="47">
        <v>1332</v>
      </c>
      <c r="Q21" s="47" t="s">
        <v>101</v>
      </c>
      <c r="R21" s="49" t="s">
        <v>102</v>
      </c>
      <c r="S21" s="47" t="s">
        <v>103</v>
      </c>
      <c r="T21" s="44" t="s">
        <v>747</v>
      </c>
      <c r="U21" s="49" t="s">
        <v>105</v>
      </c>
      <c r="V21" s="51">
        <v>28</v>
      </c>
      <c r="W21" s="51">
        <v>27</v>
      </c>
      <c r="X21" s="49">
        <v>0.08</v>
      </c>
      <c r="Y21" s="51">
        <v>71</v>
      </c>
      <c r="Z21" s="51">
        <v>34</v>
      </c>
      <c r="AA21" s="49">
        <v>0.19</v>
      </c>
      <c r="AB21" s="51"/>
      <c r="AC21" s="51"/>
      <c r="AD21" s="49"/>
      <c r="AE21" s="51"/>
      <c r="AF21" s="51"/>
      <c r="AG21" s="49"/>
      <c r="AH21" s="49" t="s">
        <v>98</v>
      </c>
      <c r="AI21" s="46">
        <v>73.2</v>
      </c>
      <c r="AJ21" s="44" t="s">
        <v>428</v>
      </c>
      <c r="AK21" s="44" t="s">
        <v>108</v>
      </c>
      <c r="AL21" s="45">
        <f t="shared" si="4"/>
        <v>1332</v>
      </c>
      <c r="AM21" s="44" t="s">
        <v>747</v>
      </c>
      <c r="AN21" s="44">
        <v>4</v>
      </c>
      <c r="AO21" s="41" t="s">
        <v>952</v>
      </c>
    </row>
    <row r="22" spans="1:41" s="43" customFormat="1" x14ac:dyDescent="0.3">
      <c r="A22" s="42" t="s">
        <v>965</v>
      </c>
      <c r="B22" s="50" t="s">
        <v>1240</v>
      </c>
      <c r="C22" s="50" t="s">
        <v>959</v>
      </c>
      <c r="D22" s="48">
        <v>9</v>
      </c>
      <c r="E22" s="48" t="s">
        <v>96</v>
      </c>
      <c r="F22" s="78" t="s">
        <v>1090</v>
      </c>
      <c r="G22" s="50" t="s">
        <v>201</v>
      </c>
      <c r="H22" s="50" t="s">
        <v>360</v>
      </c>
      <c r="I22" s="78" t="s">
        <v>1065</v>
      </c>
      <c r="J22" s="100" t="s">
        <v>760</v>
      </c>
      <c r="K22" s="47" t="s">
        <v>97</v>
      </c>
      <c r="L22" s="47" t="s">
        <v>98</v>
      </c>
      <c r="M22" s="47" t="s">
        <v>99</v>
      </c>
      <c r="N22" s="47">
        <v>4</v>
      </c>
      <c r="O22" s="47" t="s">
        <v>100</v>
      </c>
      <c r="P22" s="47">
        <v>1332</v>
      </c>
      <c r="Q22" s="47" t="s">
        <v>101</v>
      </c>
      <c r="R22" s="49" t="s">
        <v>102</v>
      </c>
      <c r="S22" s="47" t="s">
        <v>103</v>
      </c>
      <c r="T22" s="44" t="s">
        <v>747</v>
      </c>
      <c r="U22" s="49" t="s">
        <v>105</v>
      </c>
      <c r="V22" s="51">
        <v>28</v>
      </c>
      <c r="W22" s="51">
        <v>27</v>
      </c>
      <c r="X22" s="49">
        <v>0.08</v>
      </c>
      <c r="Y22" s="51">
        <v>71</v>
      </c>
      <c r="Z22" s="51">
        <v>34</v>
      </c>
      <c r="AA22" s="49">
        <v>0.19</v>
      </c>
      <c r="AB22" s="51"/>
      <c r="AC22" s="51"/>
      <c r="AD22" s="49"/>
      <c r="AE22" s="51"/>
      <c r="AF22" s="51"/>
      <c r="AG22" s="49"/>
      <c r="AH22" s="49" t="s">
        <v>98</v>
      </c>
      <c r="AI22" s="46">
        <v>73.2</v>
      </c>
      <c r="AJ22" s="44" t="s">
        <v>428</v>
      </c>
      <c r="AK22" s="44" t="s">
        <v>108</v>
      </c>
      <c r="AL22" s="45">
        <f t="shared" si="3"/>
        <v>1332</v>
      </c>
      <c r="AM22" s="44" t="s">
        <v>747</v>
      </c>
      <c r="AN22" s="44">
        <v>4</v>
      </c>
      <c r="AO22" s="41" t="s">
        <v>952</v>
      </c>
    </row>
    <row r="23" spans="1:41" s="43" customFormat="1" x14ac:dyDescent="0.3">
      <c r="A23" s="42" t="s">
        <v>966</v>
      </c>
      <c r="B23" s="50" t="s">
        <v>1240</v>
      </c>
      <c r="C23" s="50" t="s">
        <v>959</v>
      </c>
      <c r="D23" s="48">
        <v>9</v>
      </c>
      <c r="E23" s="48" t="s">
        <v>96</v>
      </c>
      <c r="F23" s="78" t="s">
        <v>1090</v>
      </c>
      <c r="G23" s="50" t="s">
        <v>201</v>
      </c>
      <c r="H23" s="50" t="s">
        <v>361</v>
      </c>
      <c r="I23" s="78" t="s">
        <v>1065</v>
      </c>
      <c r="J23" s="100" t="s">
        <v>760</v>
      </c>
      <c r="K23" s="47" t="s">
        <v>97</v>
      </c>
      <c r="L23" s="47" t="s">
        <v>98</v>
      </c>
      <c r="M23" s="47" t="s">
        <v>99</v>
      </c>
      <c r="N23" s="47">
        <v>4</v>
      </c>
      <c r="O23" s="47" t="s">
        <v>100</v>
      </c>
      <c r="P23" s="47">
        <v>1332</v>
      </c>
      <c r="Q23" s="47" t="s">
        <v>101</v>
      </c>
      <c r="R23" s="49" t="s">
        <v>102</v>
      </c>
      <c r="S23" s="47" t="s">
        <v>103</v>
      </c>
      <c r="T23" s="44" t="s">
        <v>747</v>
      </c>
      <c r="U23" s="49" t="s">
        <v>105</v>
      </c>
      <c r="V23" s="51">
        <v>28</v>
      </c>
      <c r="W23" s="51">
        <v>27</v>
      </c>
      <c r="X23" s="49">
        <v>0.08</v>
      </c>
      <c r="Y23" s="51">
        <v>71</v>
      </c>
      <c r="Z23" s="51">
        <v>34</v>
      </c>
      <c r="AA23" s="49">
        <v>0.19</v>
      </c>
      <c r="AB23" s="51"/>
      <c r="AC23" s="51"/>
      <c r="AD23" s="49"/>
      <c r="AE23" s="51"/>
      <c r="AF23" s="51"/>
      <c r="AG23" s="49"/>
      <c r="AH23" s="49" t="s">
        <v>98</v>
      </c>
      <c r="AI23" s="46">
        <v>73.2</v>
      </c>
      <c r="AJ23" s="44" t="s">
        <v>428</v>
      </c>
      <c r="AK23" s="44" t="s">
        <v>108</v>
      </c>
      <c r="AL23" s="45">
        <f t="shared" ref="AL23" si="5">P23</f>
        <v>1332</v>
      </c>
      <c r="AM23" s="44" t="s">
        <v>747</v>
      </c>
      <c r="AN23" s="44">
        <v>4</v>
      </c>
      <c r="AO23" s="41" t="s">
        <v>952</v>
      </c>
    </row>
    <row r="24" spans="1:41" s="43" customFormat="1" x14ac:dyDescent="0.3">
      <c r="A24" s="42" t="s">
        <v>967</v>
      </c>
      <c r="B24" s="50" t="s">
        <v>1240</v>
      </c>
      <c r="C24" s="50" t="s">
        <v>959</v>
      </c>
      <c r="D24" s="48">
        <v>9</v>
      </c>
      <c r="E24" s="48" t="s">
        <v>96</v>
      </c>
      <c r="F24" s="78" t="s">
        <v>1090</v>
      </c>
      <c r="G24" s="50" t="s">
        <v>201</v>
      </c>
      <c r="H24" s="50" t="s">
        <v>758</v>
      </c>
      <c r="I24" s="50" t="s">
        <v>1065</v>
      </c>
      <c r="J24" s="100" t="s">
        <v>760</v>
      </c>
      <c r="K24" s="47" t="s">
        <v>97</v>
      </c>
      <c r="L24" s="47" t="s">
        <v>98</v>
      </c>
      <c r="M24" s="47" t="s">
        <v>99</v>
      </c>
      <c r="N24" s="47">
        <v>4</v>
      </c>
      <c r="O24" s="47" t="s">
        <v>100</v>
      </c>
      <c r="P24" s="47">
        <v>1332</v>
      </c>
      <c r="Q24" s="47" t="s">
        <v>101</v>
      </c>
      <c r="R24" s="49" t="s">
        <v>102</v>
      </c>
      <c r="S24" s="47" t="s">
        <v>103</v>
      </c>
      <c r="T24" s="44" t="s">
        <v>747</v>
      </c>
      <c r="U24" s="49" t="s">
        <v>105</v>
      </c>
      <c r="V24" s="51">
        <v>28</v>
      </c>
      <c r="W24" s="51">
        <v>27</v>
      </c>
      <c r="X24" s="49">
        <v>0.08</v>
      </c>
      <c r="Y24" s="51">
        <v>71</v>
      </c>
      <c r="Z24" s="51">
        <v>34</v>
      </c>
      <c r="AA24" s="49">
        <v>0.19</v>
      </c>
      <c r="AB24" s="51"/>
      <c r="AC24" s="51"/>
      <c r="AD24" s="49"/>
      <c r="AE24" s="51"/>
      <c r="AF24" s="51"/>
      <c r="AG24" s="49"/>
      <c r="AH24" s="49" t="s">
        <v>98</v>
      </c>
      <c r="AI24" s="46">
        <v>73.2</v>
      </c>
      <c r="AJ24" s="44" t="s">
        <v>428</v>
      </c>
      <c r="AK24" s="44" t="s">
        <v>108</v>
      </c>
      <c r="AL24" s="45">
        <f t="shared" si="3"/>
        <v>1332</v>
      </c>
      <c r="AM24" s="44" t="s">
        <v>747</v>
      </c>
      <c r="AN24" s="44">
        <v>4</v>
      </c>
      <c r="AO24" s="41" t="s">
        <v>952</v>
      </c>
    </row>
    <row r="25" spans="1:41" s="43" customFormat="1" x14ac:dyDescent="0.3">
      <c r="A25" s="42" t="s">
        <v>961</v>
      </c>
      <c r="B25" s="50" t="s">
        <v>1241</v>
      </c>
      <c r="C25" s="50" t="s">
        <v>960</v>
      </c>
      <c r="D25" s="48">
        <v>9</v>
      </c>
      <c r="E25" s="48" t="s">
        <v>96</v>
      </c>
      <c r="F25" s="78" t="s">
        <v>1089</v>
      </c>
      <c r="G25" s="50" t="s">
        <v>201</v>
      </c>
      <c r="H25" s="50" t="s">
        <v>360</v>
      </c>
      <c r="I25" s="78" t="s">
        <v>1119</v>
      </c>
      <c r="J25" s="100" t="s">
        <v>760</v>
      </c>
      <c r="K25" s="47" t="s">
        <v>97</v>
      </c>
      <c r="L25" s="47" t="s">
        <v>98</v>
      </c>
      <c r="M25" s="47" t="s">
        <v>99</v>
      </c>
      <c r="N25" s="47">
        <v>4</v>
      </c>
      <c r="O25" s="47" t="s">
        <v>100</v>
      </c>
      <c r="P25" s="47">
        <v>1332</v>
      </c>
      <c r="Q25" s="47" t="s">
        <v>101</v>
      </c>
      <c r="R25" s="49" t="s">
        <v>102</v>
      </c>
      <c r="S25" s="47" t="s">
        <v>103</v>
      </c>
      <c r="T25" s="44" t="s">
        <v>747</v>
      </c>
      <c r="U25" s="49" t="s">
        <v>105</v>
      </c>
      <c r="V25" s="51">
        <v>25</v>
      </c>
      <c r="W25" s="51">
        <v>30</v>
      </c>
      <c r="X25" s="49">
        <v>0.12</v>
      </c>
      <c r="Y25" s="51">
        <v>52</v>
      </c>
      <c r="Z25" s="51">
        <v>41</v>
      </c>
      <c r="AA25" s="49">
        <v>0.2</v>
      </c>
      <c r="AB25" s="51"/>
      <c r="AC25" s="51"/>
      <c r="AD25" s="49"/>
      <c r="AE25" s="51"/>
      <c r="AF25" s="51"/>
      <c r="AG25" s="49"/>
      <c r="AH25" s="49" t="s">
        <v>98</v>
      </c>
      <c r="AI25" s="46">
        <v>84.8</v>
      </c>
      <c r="AJ25" s="44" t="s">
        <v>428</v>
      </c>
      <c r="AK25" s="44" t="s">
        <v>108</v>
      </c>
      <c r="AL25" s="45">
        <f t="shared" ref="AL25:AL29" si="6">P25</f>
        <v>1332</v>
      </c>
      <c r="AM25" s="44" t="s">
        <v>747</v>
      </c>
      <c r="AN25" s="44">
        <v>5</v>
      </c>
      <c r="AO25" s="41" t="s">
        <v>952</v>
      </c>
    </row>
    <row r="26" spans="1:41" s="43" customFormat="1" x14ac:dyDescent="0.3">
      <c r="A26" s="42" t="s">
        <v>962</v>
      </c>
      <c r="B26" s="50" t="s">
        <v>1241</v>
      </c>
      <c r="C26" s="50" t="s">
        <v>960</v>
      </c>
      <c r="D26" s="48">
        <v>9</v>
      </c>
      <c r="E26" s="48" t="s">
        <v>96</v>
      </c>
      <c r="F26" s="78" t="s">
        <v>1089</v>
      </c>
      <c r="G26" s="50" t="s">
        <v>201</v>
      </c>
      <c r="H26" s="50" t="s">
        <v>361</v>
      </c>
      <c r="I26" s="78" t="s">
        <v>1119</v>
      </c>
      <c r="J26" s="100" t="s">
        <v>760</v>
      </c>
      <c r="K26" s="47" t="s">
        <v>97</v>
      </c>
      <c r="L26" s="47" t="s">
        <v>98</v>
      </c>
      <c r="M26" s="47" t="s">
        <v>99</v>
      </c>
      <c r="N26" s="47">
        <v>4</v>
      </c>
      <c r="O26" s="47" t="s">
        <v>100</v>
      </c>
      <c r="P26" s="47">
        <v>1332</v>
      </c>
      <c r="Q26" s="47" t="s">
        <v>101</v>
      </c>
      <c r="R26" s="49" t="s">
        <v>102</v>
      </c>
      <c r="S26" s="47" t="s">
        <v>103</v>
      </c>
      <c r="T26" s="44" t="s">
        <v>747</v>
      </c>
      <c r="U26" s="49" t="s">
        <v>105</v>
      </c>
      <c r="V26" s="51">
        <v>25</v>
      </c>
      <c r="W26" s="51">
        <v>30</v>
      </c>
      <c r="X26" s="49">
        <v>0.12</v>
      </c>
      <c r="Y26" s="51">
        <v>52</v>
      </c>
      <c r="Z26" s="51">
        <v>41</v>
      </c>
      <c r="AA26" s="49">
        <v>0.2</v>
      </c>
      <c r="AB26" s="51"/>
      <c r="AC26" s="51"/>
      <c r="AD26" s="49"/>
      <c r="AE26" s="51"/>
      <c r="AF26" s="51"/>
      <c r="AG26" s="49"/>
      <c r="AH26" s="49" t="s">
        <v>98</v>
      </c>
      <c r="AI26" s="46">
        <v>84.8</v>
      </c>
      <c r="AJ26" s="44" t="s">
        <v>428</v>
      </c>
      <c r="AK26" s="44" t="s">
        <v>108</v>
      </c>
      <c r="AL26" s="45">
        <f t="shared" si="6"/>
        <v>1332</v>
      </c>
      <c r="AM26" s="44" t="s">
        <v>747</v>
      </c>
      <c r="AN26" s="44">
        <v>5</v>
      </c>
      <c r="AO26" s="41" t="s">
        <v>952</v>
      </c>
    </row>
    <row r="27" spans="1:41" s="43" customFormat="1" x14ac:dyDescent="0.3">
      <c r="A27" s="42" t="s">
        <v>968</v>
      </c>
      <c r="B27" s="50" t="s">
        <v>1280</v>
      </c>
      <c r="C27" s="50" t="s">
        <v>1066</v>
      </c>
      <c r="D27" s="48">
        <v>9</v>
      </c>
      <c r="E27" s="48" t="s">
        <v>96</v>
      </c>
      <c r="F27" s="78" t="s">
        <v>1120</v>
      </c>
      <c r="G27" s="50" t="s">
        <v>114</v>
      </c>
      <c r="H27" s="50" t="s">
        <v>115</v>
      </c>
      <c r="I27" s="50" t="s">
        <v>1067</v>
      </c>
      <c r="J27" s="100" t="s">
        <v>761</v>
      </c>
      <c r="K27" s="47" t="s">
        <v>97</v>
      </c>
      <c r="L27" s="47" t="s">
        <v>98</v>
      </c>
      <c r="M27" s="47" t="s">
        <v>99</v>
      </c>
      <c r="N27" s="47">
        <v>4</v>
      </c>
      <c r="O27" s="47" t="s">
        <v>100</v>
      </c>
      <c r="P27" s="47">
        <v>1332</v>
      </c>
      <c r="Q27" s="47" t="s">
        <v>101</v>
      </c>
      <c r="R27" s="49" t="s">
        <v>102</v>
      </c>
      <c r="S27" s="47" t="s">
        <v>103</v>
      </c>
      <c r="T27" s="44" t="s">
        <v>747</v>
      </c>
      <c r="U27" s="49" t="s">
        <v>105</v>
      </c>
      <c r="V27" s="51">
        <v>22</v>
      </c>
      <c r="W27" s="51">
        <v>40</v>
      </c>
      <c r="X27" s="49">
        <v>0.26</v>
      </c>
      <c r="Y27" s="51">
        <v>45</v>
      </c>
      <c r="Z27" s="51">
        <v>55</v>
      </c>
      <c r="AA27" s="49">
        <v>0.55000000000000004</v>
      </c>
      <c r="AB27" s="51"/>
      <c r="AC27" s="51"/>
      <c r="AD27" s="49"/>
      <c r="AE27" s="51"/>
      <c r="AF27" s="51"/>
      <c r="AG27" s="49"/>
      <c r="AH27" s="49" t="s">
        <v>98</v>
      </c>
      <c r="AI27" s="46">
        <v>63.5</v>
      </c>
      <c r="AJ27" s="44" t="s">
        <v>428</v>
      </c>
      <c r="AK27" s="44" t="s">
        <v>108</v>
      </c>
      <c r="AL27" s="45">
        <f t="shared" si="6"/>
        <v>1332</v>
      </c>
      <c r="AM27" s="44" t="s">
        <v>747</v>
      </c>
      <c r="AN27" s="44">
        <v>6</v>
      </c>
      <c r="AO27" s="41" t="s">
        <v>952</v>
      </c>
    </row>
    <row r="28" spans="1:41" s="43" customFormat="1" x14ac:dyDescent="0.3">
      <c r="A28" s="42" t="s">
        <v>969</v>
      </c>
      <c r="B28" s="50" t="s">
        <v>1280</v>
      </c>
      <c r="C28" s="50" t="s">
        <v>1066</v>
      </c>
      <c r="D28" s="48">
        <v>9</v>
      </c>
      <c r="E28" s="48" t="s">
        <v>96</v>
      </c>
      <c r="F28" s="78" t="s">
        <v>1120</v>
      </c>
      <c r="G28" s="50" t="s">
        <v>114</v>
      </c>
      <c r="H28" s="50" t="s">
        <v>119</v>
      </c>
      <c r="I28" s="50" t="s">
        <v>1067</v>
      </c>
      <c r="J28" s="100" t="s">
        <v>761</v>
      </c>
      <c r="K28" s="47" t="s">
        <v>97</v>
      </c>
      <c r="L28" s="47" t="s">
        <v>98</v>
      </c>
      <c r="M28" s="47" t="s">
        <v>99</v>
      </c>
      <c r="N28" s="47">
        <v>4</v>
      </c>
      <c r="O28" s="47" t="s">
        <v>100</v>
      </c>
      <c r="P28" s="47">
        <v>1332</v>
      </c>
      <c r="Q28" s="47" t="s">
        <v>101</v>
      </c>
      <c r="R28" s="49" t="s">
        <v>102</v>
      </c>
      <c r="S28" s="47" t="s">
        <v>103</v>
      </c>
      <c r="T28" s="44" t="s">
        <v>747</v>
      </c>
      <c r="U28" s="49" t="s">
        <v>105</v>
      </c>
      <c r="V28" s="51">
        <v>22</v>
      </c>
      <c r="W28" s="51">
        <v>40</v>
      </c>
      <c r="X28" s="49">
        <v>0.26</v>
      </c>
      <c r="Y28" s="51">
        <v>45</v>
      </c>
      <c r="Z28" s="51">
        <v>55</v>
      </c>
      <c r="AA28" s="49">
        <v>0.55000000000000004</v>
      </c>
      <c r="AB28" s="51"/>
      <c r="AC28" s="51"/>
      <c r="AD28" s="49"/>
      <c r="AE28" s="51"/>
      <c r="AF28" s="51"/>
      <c r="AG28" s="49"/>
      <c r="AH28" s="49" t="s">
        <v>98</v>
      </c>
      <c r="AI28" s="46">
        <v>63.5</v>
      </c>
      <c r="AJ28" s="44" t="s">
        <v>428</v>
      </c>
      <c r="AK28" s="44" t="s">
        <v>108</v>
      </c>
      <c r="AL28" s="45">
        <f t="shared" si="6"/>
        <v>1332</v>
      </c>
      <c r="AM28" s="44" t="s">
        <v>747</v>
      </c>
      <c r="AN28" s="44">
        <v>6</v>
      </c>
      <c r="AO28" s="41" t="s">
        <v>952</v>
      </c>
    </row>
    <row r="29" spans="1:41" s="43" customFormat="1" x14ac:dyDescent="0.3">
      <c r="A29" s="42" t="s">
        <v>969</v>
      </c>
      <c r="B29" s="50" t="s">
        <v>1280</v>
      </c>
      <c r="C29" s="50" t="s">
        <v>1066</v>
      </c>
      <c r="D29" s="48">
        <v>9</v>
      </c>
      <c r="E29" s="48" t="s">
        <v>96</v>
      </c>
      <c r="F29" s="78" t="s">
        <v>1120</v>
      </c>
      <c r="G29" s="50" t="s">
        <v>114</v>
      </c>
      <c r="H29" s="50" t="s">
        <v>119</v>
      </c>
      <c r="I29" s="50" t="s">
        <v>1068</v>
      </c>
      <c r="J29" s="100" t="s">
        <v>761</v>
      </c>
      <c r="K29" s="47" t="s">
        <v>97</v>
      </c>
      <c r="L29" s="47" t="s">
        <v>98</v>
      </c>
      <c r="M29" s="47" t="s">
        <v>99</v>
      </c>
      <c r="N29" s="47">
        <v>4</v>
      </c>
      <c r="O29" s="47" t="s">
        <v>100</v>
      </c>
      <c r="P29" s="47">
        <v>1332</v>
      </c>
      <c r="Q29" s="47" t="s">
        <v>101</v>
      </c>
      <c r="R29" s="49" t="s">
        <v>102</v>
      </c>
      <c r="S29" s="47" t="s">
        <v>103</v>
      </c>
      <c r="T29" s="44" t="s">
        <v>747</v>
      </c>
      <c r="U29" s="49" t="s">
        <v>105</v>
      </c>
      <c r="V29" s="51">
        <v>22</v>
      </c>
      <c r="W29" s="51">
        <v>40</v>
      </c>
      <c r="X29" s="49">
        <v>0.26</v>
      </c>
      <c r="Y29" s="51">
        <v>45</v>
      </c>
      <c r="Z29" s="51">
        <v>55</v>
      </c>
      <c r="AA29" s="49">
        <v>0.55000000000000004</v>
      </c>
      <c r="AB29" s="51"/>
      <c r="AC29" s="51"/>
      <c r="AD29" s="49"/>
      <c r="AE29" s="51"/>
      <c r="AF29" s="51"/>
      <c r="AG29" s="49"/>
      <c r="AH29" s="49" t="s">
        <v>98</v>
      </c>
      <c r="AI29" s="46">
        <v>63.5</v>
      </c>
      <c r="AJ29" s="44" t="s">
        <v>428</v>
      </c>
      <c r="AK29" s="44" t="s">
        <v>108</v>
      </c>
      <c r="AL29" s="45">
        <f t="shared" si="6"/>
        <v>1332</v>
      </c>
      <c r="AM29" s="44" t="s">
        <v>747</v>
      </c>
      <c r="AN29" s="44">
        <v>6</v>
      </c>
      <c r="AO29" s="41" t="s">
        <v>952</v>
      </c>
    </row>
    <row r="30" spans="1:41" s="43" customFormat="1" x14ac:dyDescent="0.3">
      <c r="A30" s="42" t="s">
        <v>968</v>
      </c>
      <c r="B30" s="50" t="s">
        <v>1280</v>
      </c>
      <c r="C30" s="50" t="s">
        <v>1069</v>
      </c>
      <c r="D30" s="48">
        <v>9</v>
      </c>
      <c r="E30" s="48" t="s">
        <v>96</v>
      </c>
      <c r="F30" s="78" t="s">
        <v>1120</v>
      </c>
      <c r="G30" s="50" t="s">
        <v>114</v>
      </c>
      <c r="H30" s="50" t="s">
        <v>115</v>
      </c>
      <c r="I30" s="50" t="s">
        <v>1067</v>
      </c>
      <c r="J30" s="100" t="s">
        <v>761</v>
      </c>
      <c r="K30" s="47" t="s">
        <v>97</v>
      </c>
      <c r="L30" s="47" t="s">
        <v>98</v>
      </c>
      <c r="M30" s="47" t="s">
        <v>99</v>
      </c>
      <c r="N30" s="47">
        <v>4</v>
      </c>
      <c r="O30" s="47" t="s">
        <v>100</v>
      </c>
      <c r="P30" s="47">
        <v>1332</v>
      </c>
      <c r="Q30" s="47" t="s">
        <v>101</v>
      </c>
      <c r="R30" s="49" t="s">
        <v>102</v>
      </c>
      <c r="S30" s="47" t="s">
        <v>103</v>
      </c>
      <c r="T30" s="44" t="s">
        <v>747</v>
      </c>
      <c r="U30" s="49" t="s">
        <v>105</v>
      </c>
      <c r="V30" s="51">
        <v>13</v>
      </c>
      <c r="W30" s="51">
        <v>22</v>
      </c>
      <c r="X30" s="49">
        <v>0.26</v>
      </c>
      <c r="Y30" s="51">
        <v>25</v>
      </c>
      <c r="Z30" s="51">
        <v>9</v>
      </c>
      <c r="AA30" s="49">
        <v>0.48</v>
      </c>
      <c r="AB30" s="51"/>
      <c r="AC30" s="51"/>
      <c r="AD30" s="49"/>
      <c r="AE30" s="51"/>
      <c r="AF30" s="51"/>
      <c r="AG30" s="49"/>
      <c r="AH30" s="49" t="s">
        <v>98</v>
      </c>
      <c r="AI30" s="46">
        <v>63.5</v>
      </c>
      <c r="AJ30" s="44" t="s">
        <v>428</v>
      </c>
      <c r="AK30" s="44" t="s">
        <v>108</v>
      </c>
      <c r="AL30" s="45">
        <f t="shared" ref="AL30:AL32" si="7">P30</f>
        <v>1332</v>
      </c>
      <c r="AM30" s="44" t="s">
        <v>747</v>
      </c>
      <c r="AN30" s="44">
        <v>7</v>
      </c>
      <c r="AO30" s="41" t="s">
        <v>952</v>
      </c>
    </row>
    <row r="31" spans="1:41" s="43" customFormat="1" x14ac:dyDescent="0.3">
      <c r="A31" s="42" t="s">
        <v>969</v>
      </c>
      <c r="B31" s="50" t="s">
        <v>1280</v>
      </c>
      <c r="C31" s="50" t="s">
        <v>1069</v>
      </c>
      <c r="D31" s="48">
        <v>9</v>
      </c>
      <c r="E31" s="48" t="s">
        <v>96</v>
      </c>
      <c r="F31" s="78" t="s">
        <v>1120</v>
      </c>
      <c r="G31" s="50" t="s">
        <v>114</v>
      </c>
      <c r="H31" s="50" t="s">
        <v>119</v>
      </c>
      <c r="I31" s="50" t="s">
        <v>1067</v>
      </c>
      <c r="J31" s="100" t="s">
        <v>761</v>
      </c>
      <c r="K31" s="47" t="s">
        <v>97</v>
      </c>
      <c r="L31" s="47" t="s">
        <v>98</v>
      </c>
      <c r="M31" s="47" t="s">
        <v>99</v>
      </c>
      <c r="N31" s="47">
        <v>4</v>
      </c>
      <c r="O31" s="47" t="s">
        <v>100</v>
      </c>
      <c r="P31" s="47">
        <v>1332</v>
      </c>
      <c r="Q31" s="47" t="s">
        <v>101</v>
      </c>
      <c r="R31" s="49" t="s">
        <v>102</v>
      </c>
      <c r="S31" s="47" t="s">
        <v>103</v>
      </c>
      <c r="T31" s="44" t="s">
        <v>747</v>
      </c>
      <c r="U31" s="49" t="s">
        <v>105</v>
      </c>
      <c r="V31" s="51">
        <v>13</v>
      </c>
      <c r="W31" s="51">
        <v>22</v>
      </c>
      <c r="X31" s="49">
        <v>0.26</v>
      </c>
      <c r="Y31" s="51">
        <v>25</v>
      </c>
      <c r="Z31" s="51">
        <v>9</v>
      </c>
      <c r="AA31" s="49">
        <v>0.48</v>
      </c>
      <c r="AB31" s="51"/>
      <c r="AC31" s="51"/>
      <c r="AD31" s="49"/>
      <c r="AE31" s="51"/>
      <c r="AF31" s="51"/>
      <c r="AG31" s="49"/>
      <c r="AH31" s="49" t="s">
        <v>98</v>
      </c>
      <c r="AI31" s="46">
        <v>63.5</v>
      </c>
      <c r="AJ31" s="44" t="s">
        <v>428</v>
      </c>
      <c r="AK31" s="44" t="s">
        <v>108</v>
      </c>
      <c r="AL31" s="45">
        <f t="shared" si="7"/>
        <v>1332</v>
      </c>
      <c r="AM31" s="44" t="s">
        <v>747</v>
      </c>
      <c r="AN31" s="44">
        <v>7</v>
      </c>
      <c r="AO31" s="41" t="s">
        <v>952</v>
      </c>
    </row>
    <row r="32" spans="1:41" s="43" customFormat="1" x14ac:dyDescent="0.3">
      <c r="A32" s="42" t="s">
        <v>969</v>
      </c>
      <c r="B32" s="50" t="s">
        <v>1280</v>
      </c>
      <c r="C32" s="50" t="s">
        <v>1069</v>
      </c>
      <c r="D32" s="48">
        <v>9</v>
      </c>
      <c r="E32" s="48" t="s">
        <v>96</v>
      </c>
      <c r="F32" s="78" t="s">
        <v>1120</v>
      </c>
      <c r="G32" s="50" t="s">
        <v>114</v>
      </c>
      <c r="H32" s="50" t="s">
        <v>119</v>
      </c>
      <c r="I32" s="50" t="s">
        <v>1068</v>
      </c>
      <c r="J32" s="100" t="s">
        <v>761</v>
      </c>
      <c r="K32" s="47" t="s">
        <v>97</v>
      </c>
      <c r="L32" s="47" t="s">
        <v>98</v>
      </c>
      <c r="M32" s="47" t="s">
        <v>99</v>
      </c>
      <c r="N32" s="47">
        <v>4</v>
      </c>
      <c r="O32" s="47" t="s">
        <v>100</v>
      </c>
      <c r="P32" s="47">
        <v>1332</v>
      </c>
      <c r="Q32" s="47" t="s">
        <v>101</v>
      </c>
      <c r="R32" s="49" t="s">
        <v>102</v>
      </c>
      <c r="S32" s="47" t="s">
        <v>103</v>
      </c>
      <c r="T32" s="44" t="s">
        <v>747</v>
      </c>
      <c r="U32" s="49" t="s">
        <v>105</v>
      </c>
      <c r="V32" s="51">
        <v>13</v>
      </c>
      <c r="W32" s="51">
        <v>22</v>
      </c>
      <c r="X32" s="49">
        <v>0.26</v>
      </c>
      <c r="Y32" s="51">
        <v>25</v>
      </c>
      <c r="Z32" s="51">
        <v>9</v>
      </c>
      <c r="AA32" s="49">
        <v>0.48</v>
      </c>
      <c r="AB32" s="51"/>
      <c r="AC32" s="51"/>
      <c r="AD32" s="49"/>
      <c r="AE32" s="51"/>
      <c r="AF32" s="51"/>
      <c r="AG32" s="49"/>
      <c r="AH32" s="49" t="s">
        <v>98</v>
      </c>
      <c r="AI32" s="46">
        <v>63.5</v>
      </c>
      <c r="AJ32" s="44" t="s">
        <v>428</v>
      </c>
      <c r="AK32" s="44" t="s">
        <v>108</v>
      </c>
      <c r="AL32" s="45">
        <f t="shared" si="7"/>
        <v>1332</v>
      </c>
      <c r="AM32" s="44" t="s">
        <v>747</v>
      </c>
      <c r="AN32" s="44">
        <v>7</v>
      </c>
      <c r="AO32" s="41" t="s">
        <v>952</v>
      </c>
    </row>
    <row r="33" spans="1:41" s="43" customFormat="1" x14ac:dyDescent="0.3">
      <c r="A33" s="42" t="s">
        <v>970</v>
      </c>
      <c r="B33" s="50" t="s">
        <v>1281</v>
      </c>
      <c r="C33" s="50" t="s">
        <v>1072</v>
      </c>
      <c r="D33" s="48">
        <v>9</v>
      </c>
      <c r="E33" s="48" t="s">
        <v>96</v>
      </c>
      <c r="F33" s="78" t="s">
        <v>1121</v>
      </c>
      <c r="G33" s="50" t="s">
        <v>114</v>
      </c>
      <c r="H33" s="50" t="s">
        <v>115</v>
      </c>
      <c r="I33" s="50" t="s">
        <v>1070</v>
      </c>
      <c r="J33" s="100" t="s">
        <v>761</v>
      </c>
      <c r="K33" s="47" t="s">
        <v>97</v>
      </c>
      <c r="L33" s="47" t="s">
        <v>98</v>
      </c>
      <c r="M33" s="47" t="s">
        <v>99</v>
      </c>
      <c r="N33" s="47">
        <v>4</v>
      </c>
      <c r="O33" s="47" t="s">
        <v>100</v>
      </c>
      <c r="P33" s="47">
        <v>1332</v>
      </c>
      <c r="Q33" s="47" t="s">
        <v>101</v>
      </c>
      <c r="R33" s="49" t="s">
        <v>102</v>
      </c>
      <c r="S33" s="47" t="s">
        <v>103</v>
      </c>
      <c r="T33" s="44" t="s">
        <v>747</v>
      </c>
      <c r="U33" s="49" t="s">
        <v>105</v>
      </c>
      <c r="V33" s="51">
        <v>26</v>
      </c>
      <c r="W33" s="51">
        <v>41</v>
      </c>
      <c r="X33" s="49">
        <v>0.32</v>
      </c>
      <c r="Y33" s="51">
        <v>47</v>
      </c>
      <c r="Z33" s="51">
        <v>54</v>
      </c>
      <c r="AA33" s="49">
        <v>0.64</v>
      </c>
      <c r="AB33" s="51"/>
      <c r="AC33" s="51"/>
      <c r="AD33" s="49"/>
      <c r="AE33" s="51"/>
      <c r="AF33" s="51"/>
      <c r="AG33" s="49"/>
      <c r="AH33" s="49" t="s">
        <v>98</v>
      </c>
      <c r="AI33" s="46">
        <v>72.2</v>
      </c>
      <c r="AJ33" s="44" t="s">
        <v>428</v>
      </c>
      <c r="AK33" s="44" t="s">
        <v>108</v>
      </c>
      <c r="AL33" s="45">
        <f t="shared" ref="AL33:AL35" si="8">P33</f>
        <v>1332</v>
      </c>
      <c r="AM33" s="44" t="s">
        <v>747</v>
      </c>
      <c r="AN33" s="44">
        <v>8</v>
      </c>
      <c r="AO33" s="41" t="s">
        <v>952</v>
      </c>
    </row>
    <row r="34" spans="1:41" s="43" customFormat="1" x14ac:dyDescent="0.3">
      <c r="A34" s="42" t="s">
        <v>971</v>
      </c>
      <c r="B34" s="50" t="s">
        <v>1281</v>
      </c>
      <c r="C34" s="50" t="s">
        <v>1072</v>
      </c>
      <c r="D34" s="48">
        <v>9</v>
      </c>
      <c r="E34" s="48" t="s">
        <v>96</v>
      </c>
      <c r="F34" s="78" t="s">
        <v>1121</v>
      </c>
      <c r="G34" s="50" t="s">
        <v>114</v>
      </c>
      <c r="H34" s="50" t="s">
        <v>119</v>
      </c>
      <c r="I34" s="50" t="s">
        <v>1070</v>
      </c>
      <c r="J34" s="100" t="s">
        <v>761</v>
      </c>
      <c r="K34" s="47" t="s">
        <v>97</v>
      </c>
      <c r="L34" s="47" t="s">
        <v>98</v>
      </c>
      <c r="M34" s="47" t="s">
        <v>99</v>
      </c>
      <c r="N34" s="47">
        <v>4</v>
      </c>
      <c r="O34" s="47" t="s">
        <v>100</v>
      </c>
      <c r="P34" s="47">
        <v>1332</v>
      </c>
      <c r="Q34" s="47" t="s">
        <v>101</v>
      </c>
      <c r="R34" s="49" t="s">
        <v>102</v>
      </c>
      <c r="S34" s="47" t="s">
        <v>103</v>
      </c>
      <c r="T34" s="44" t="s">
        <v>747</v>
      </c>
      <c r="U34" s="49" t="s">
        <v>105</v>
      </c>
      <c r="V34" s="51">
        <v>26</v>
      </c>
      <c r="W34" s="51">
        <v>41</v>
      </c>
      <c r="X34" s="49">
        <v>0.32</v>
      </c>
      <c r="Y34" s="51">
        <v>47</v>
      </c>
      <c r="Z34" s="51">
        <v>54</v>
      </c>
      <c r="AA34" s="49">
        <v>0.64</v>
      </c>
      <c r="AB34" s="51"/>
      <c r="AC34" s="51"/>
      <c r="AD34" s="49"/>
      <c r="AE34" s="51"/>
      <c r="AF34" s="51"/>
      <c r="AG34" s="49"/>
      <c r="AH34" s="49" t="s">
        <v>98</v>
      </c>
      <c r="AI34" s="46">
        <v>72.2</v>
      </c>
      <c r="AJ34" s="44" t="s">
        <v>428</v>
      </c>
      <c r="AK34" s="44" t="s">
        <v>108</v>
      </c>
      <c r="AL34" s="45">
        <f t="shared" si="8"/>
        <v>1332</v>
      </c>
      <c r="AM34" s="44" t="s">
        <v>747</v>
      </c>
      <c r="AN34" s="44">
        <v>8</v>
      </c>
      <c r="AO34" s="41" t="s">
        <v>952</v>
      </c>
    </row>
    <row r="35" spans="1:41" s="43" customFormat="1" x14ac:dyDescent="0.3">
      <c r="A35" s="42" t="s">
        <v>971</v>
      </c>
      <c r="B35" s="50" t="s">
        <v>1281</v>
      </c>
      <c r="C35" s="50" t="s">
        <v>1072</v>
      </c>
      <c r="D35" s="48">
        <v>9</v>
      </c>
      <c r="E35" s="48" t="s">
        <v>96</v>
      </c>
      <c r="F35" s="78" t="s">
        <v>1121</v>
      </c>
      <c r="G35" s="50" t="s">
        <v>114</v>
      </c>
      <c r="H35" s="50" t="s">
        <v>119</v>
      </c>
      <c r="I35" s="50" t="s">
        <v>1071</v>
      </c>
      <c r="J35" s="100" t="s">
        <v>761</v>
      </c>
      <c r="K35" s="47" t="s">
        <v>97</v>
      </c>
      <c r="L35" s="47" t="s">
        <v>98</v>
      </c>
      <c r="M35" s="47" t="s">
        <v>99</v>
      </c>
      <c r="N35" s="47">
        <v>4</v>
      </c>
      <c r="O35" s="47" t="s">
        <v>100</v>
      </c>
      <c r="P35" s="47">
        <v>1332</v>
      </c>
      <c r="Q35" s="47" t="s">
        <v>101</v>
      </c>
      <c r="R35" s="49" t="s">
        <v>102</v>
      </c>
      <c r="S35" s="47" t="s">
        <v>103</v>
      </c>
      <c r="T35" s="44" t="s">
        <v>747</v>
      </c>
      <c r="U35" s="49" t="s">
        <v>105</v>
      </c>
      <c r="V35" s="51">
        <v>26</v>
      </c>
      <c r="W35" s="51">
        <v>41</v>
      </c>
      <c r="X35" s="49">
        <v>0.32</v>
      </c>
      <c r="Y35" s="51">
        <v>47</v>
      </c>
      <c r="Z35" s="51">
        <v>54</v>
      </c>
      <c r="AA35" s="49">
        <v>0.64</v>
      </c>
      <c r="AB35" s="51"/>
      <c r="AC35" s="51"/>
      <c r="AD35" s="49"/>
      <c r="AE35" s="51"/>
      <c r="AF35" s="51"/>
      <c r="AG35" s="49"/>
      <c r="AH35" s="49" t="s">
        <v>98</v>
      </c>
      <c r="AI35" s="46">
        <v>72.2</v>
      </c>
      <c r="AJ35" s="44" t="s">
        <v>428</v>
      </c>
      <c r="AK35" s="44" t="s">
        <v>108</v>
      </c>
      <c r="AL35" s="45">
        <f t="shared" si="8"/>
        <v>1332</v>
      </c>
      <c r="AM35" s="44" t="s">
        <v>747</v>
      </c>
      <c r="AN35" s="44">
        <v>8</v>
      </c>
      <c r="AO35" s="41" t="s">
        <v>952</v>
      </c>
    </row>
    <row r="36" spans="1:41" s="43" customFormat="1" x14ac:dyDescent="0.3">
      <c r="A36" s="42" t="s">
        <v>968</v>
      </c>
      <c r="B36" s="50" t="s">
        <v>1249</v>
      </c>
      <c r="C36" s="50" t="s">
        <v>1073</v>
      </c>
      <c r="D36" s="48">
        <v>9</v>
      </c>
      <c r="E36" s="48" t="s">
        <v>96</v>
      </c>
      <c r="F36" s="78" t="s">
        <v>1122</v>
      </c>
      <c r="G36" s="50" t="s">
        <v>114</v>
      </c>
      <c r="H36" s="50" t="s">
        <v>115</v>
      </c>
      <c r="I36" s="50" t="s">
        <v>1124</v>
      </c>
      <c r="J36" s="100" t="s">
        <v>761</v>
      </c>
      <c r="K36" s="47" t="s">
        <v>97</v>
      </c>
      <c r="L36" s="47" t="s">
        <v>98</v>
      </c>
      <c r="M36" s="47" t="s">
        <v>99</v>
      </c>
      <c r="N36" s="47">
        <v>4</v>
      </c>
      <c r="O36" s="47" t="s">
        <v>100</v>
      </c>
      <c r="P36" s="47">
        <v>1332</v>
      </c>
      <c r="Q36" s="47" t="s">
        <v>101</v>
      </c>
      <c r="R36" s="49" t="s">
        <v>102</v>
      </c>
      <c r="S36" s="47" t="s">
        <v>103</v>
      </c>
      <c r="T36" s="44" t="s">
        <v>747</v>
      </c>
      <c r="U36" s="49" t="s">
        <v>105</v>
      </c>
      <c r="V36" s="51">
        <v>22</v>
      </c>
      <c r="W36" s="51">
        <v>40</v>
      </c>
      <c r="X36" s="49">
        <v>0.26</v>
      </c>
      <c r="Y36" s="51">
        <v>45</v>
      </c>
      <c r="Z36" s="51">
        <v>55</v>
      </c>
      <c r="AA36" s="49">
        <v>0.55000000000000004</v>
      </c>
      <c r="AB36" s="51"/>
      <c r="AC36" s="51"/>
      <c r="AD36" s="49"/>
      <c r="AE36" s="51"/>
      <c r="AF36" s="51"/>
      <c r="AG36" s="49"/>
      <c r="AH36" s="49" t="s">
        <v>98</v>
      </c>
      <c r="AI36" s="46">
        <v>63.5</v>
      </c>
      <c r="AJ36" s="44" t="s">
        <v>428</v>
      </c>
      <c r="AK36" s="44" t="s">
        <v>108</v>
      </c>
      <c r="AL36" s="45">
        <f t="shared" ref="AL36:AL54" si="9">P36</f>
        <v>1332</v>
      </c>
      <c r="AM36" s="44" t="s">
        <v>747</v>
      </c>
      <c r="AN36" s="44">
        <v>8</v>
      </c>
      <c r="AO36" s="41" t="s">
        <v>952</v>
      </c>
    </row>
    <row r="37" spans="1:41" s="43" customFormat="1" x14ac:dyDescent="0.3">
      <c r="A37" s="42" t="s">
        <v>969</v>
      </c>
      <c r="B37" s="50" t="s">
        <v>1249</v>
      </c>
      <c r="C37" s="50" t="s">
        <v>1073</v>
      </c>
      <c r="D37" s="48">
        <v>9</v>
      </c>
      <c r="E37" s="48" t="s">
        <v>96</v>
      </c>
      <c r="F37" s="78" t="s">
        <v>1122</v>
      </c>
      <c r="G37" s="50" t="s">
        <v>114</v>
      </c>
      <c r="H37" s="50" t="s">
        <v>119</v>
      </c>
      <c r="I37" s="50" t="s">
        <v>1124</v>
      </c>
      <c r="J37" s="100" t="s">
        <v>761</v>
      </c>
      <c r="K37" s="47" t="s">
        <v>97</v>
      </c>
      <c r="L37" s="47" t="s">
        <v>98</v>
      </c>
      <c r="M37" s="47" t="s">
        <v>99</v>
      </c>
      <c r="N37" s="47">
        <v>4</v>
      </c>
      <c r="O37" s="47" t="s">
        <v>100</v>
      </c>
      <c r="P37" s="47">
        <v>1332</v>
      </c>
      <c r="Q37" s="47" t="s">
        <v>101</v>
      </c>
      <c r="R37" s="49" t="s">
        <v>102</v>
      </c>
      <c r="S37" s="47" t="s">
        <v>103</v>
      </c>
      <c r="T37" s="44" t="s">
        <v>747</v>
      </c>
      <c r="U37" s="49" t="s">
        <v>105</v>
      </c>
      <c r="V37" s="51">
        <v>22</v>
      </c>
      <c r="W37" s="51">
        <v>40</v>
      </c>
      <c r="X37" s="49">
        <v>0.26</v>
      </c>
      <c r="Y37" s="51">
        <v>45</v>
      </c>
      <c r="Z37" s="51">
        <v>55</v>
      </c>
      <c r="AA37" s="49">
        <v>0.55000000000000004</v>
      </c>
      <c r="AB37" s="51"/>
      <c r="AC37" s="51"/>
      <c r="AD37" s="49"/>
      <c r="AE37" s="51"/>
      <c r="AF37" s="51"/>
      <c r="AG37" s="49"/>
      <c r="AH37" s="49" t="s">
        <v>98</v>
      </c>
      <c r="AI37" s="46">
        <v>63.5</v>
      </c>
      <c r="AJ37" s="44" t="s">
        <v>428</v>
      </c>
      <c r="AK37" s="44" t="s">
        <v>108</v>
      </c>
      <c r="AL37" s="45">
        <f t="shared" si="9"/>
        <v>1332</v>
      </c>
      <c r="AM37" s="44" t="s">
        <v>747</v>
      </c>
      <c r="AN37" s="44">
        <v>8</v>
      </c>
      <c r="AO37" s="41" t="s">
        <v>952</v>
      </c>
    </row>
    <row r="38" spans="1:41" s="43" customFormat="1" x14ac:dyDescent="0.3">
      <c r="A38" s="42" t="s">
        <v>969</v>
      </c>
      <c r="B38" s="50" t="s">
        <v>1249</v>
      </c>
      <c r="C38" s="50" t="s">
        <v>1073</v>
      </c>
      <c r="D38" s="48">
        <v>9</v>
      </c>
      <c r="E38" s="48" t="s">
        <v>96</v>
      </c>
      <c r="F38" s="78" t="s">
        <v>1122</v>
      </c>
      <c r="G38" s="50" t="s">
        <v>114</v>
      </c>
      <c r="H38" s="50" t="s">
        <v>119</v>
      </c>
      <c r="I38" s="50" t="s">
        <v>1125</v>
      </c>
      <c r="J38" s="100" t="s">
        <v>761</v>
      </c>
      <c r="K38" s="47" t="s">
        <v>97</v>
      </c>
      <c r="L38" s="47" t="s">
        <v>98</v>
      </c>
      <c r="M38" s="47" t="s">
        <v>99</v>
      </c>
      <c r="N38" s="47">
        <v>4</v>
      </c>
      <c r="O38" s="47" t="s">
        <v>100</v>
      </c>
      <c r="P38" s="47">
        <v>1332</v>
      </c>
      <c r="Q38" s="47" t="s">
        <v>101</v>
      </c>
      <c r="R38" s="49" t="s">
        <v>102</v>
      </c>
      <c r="S38" s="47" t="s">
        <v>103</v>
      </c>
      <c r="T38" s="44" t="s">
        <v>747</v>
      </c>
      <c r="U38" s="49" t="s">
        <v>105</v>
      </c>
      <c r="V38" s="51">
        <v>22</v>
      </c>
      <c r="W38" s="51">
        <v>40</v>
      </c>
      <c r="X38" s="49">
        <v>0.26</v>
      </c>
      <c r="Y38" s="51">
        <v>45</v>
      </c>
      <c r="Z38" s="51">
        <v>55</v>
      </c>
      <c r="AA38" s="49">
        <v>0.55000000000000004</v>
      </c>
      <c r="AB38" s="51"/>
      <c r="AC38" s="51"/>
      <c r="AD38" s="49"/>
      <c r="AE38" s="51"/>
      <c r="AF38" s="51"/>
      <c r="AG38" s="49"/>
      <c r="AH38" s="49" t="s">
        <v>98</v>
      </c>
      <c r="AI38" s="46">
        <v>63.5</v>
      </c>
      <c r="AJ38" s="44" t="s">
        <v>428</v>
      </c>
      <c r="AK38" s="44" t="s">
        <v>108</v>
      </c>
      <c r="AL38" s="45">
        <f t="shared" si="9"/>
        <v>1332</v>
      </c>
      <c r="AM38" s="44" t="s">
        <v>747</v>
      </c>
      <c r="AN38" s="44">
        <v>8</v>
      </c>
      <c r="AO38" s="41" t="s">
        <v>952</v>
      </c>
    </row>
    <row r="39" spans="1:41" s="43" customFormat="1" x14ac:dyDescent="0.3">
      <c r="A39" s="42" t="s">
        <v>970</v>
      </c>
      <c r="B39" s="50" t="s">
        <v>1250</v>
      </c>
      <c r="C39" s="50" t="s">
        <v>1076</v>
      </c>
      <c r="D39" s="48">
        <v>9</v>
      </c>
      <c r="E39" s="48" t="s">
        <v>96</v>
      </c>
      <c r="F39" s="78" t="s">
        <v>1123</v>
      </c>
      <c r="G39" s="50" t="s">
        <v>114</v>
      </c>
      <c r="H39" s="50" t="s">
        <v>115</v>
      </c>
      <c r="I39" s="78" t="s">
        <v>1074</v>
      </c>
      <c r="J39" s="100" t="s">
        <v>761</v>
      </c>
      <c r="K39" s="47" t="s">
        <v>97</v>
      </c>
      <c r="L39" s="47" t="s">
        <v>98</v>
      </c>
      <c r="M39" s="47" t="s">
        <v>99</v>
      </c>
      <c r="N39" s="47">
        <v>4</v>
      </c>
      <c r="O39" s="47" t="s">
        <v>100</v>
      </c>
      <c r="P39" s="47">
        <v>1332</v>
      </c>
      <c r="Q39" s="47" t="s">
        <v>101</v>
      </c>
      <c r="R39" s="49" t="s">
        <v>102</v>
      </c>
      <c r="S39" s="47" t="s">
        <v>103</v>
      </c>
      <c r="T39" s="44" t="s">
        <v>747</v>
      </c>
      <c r="U39" s="49" t="s">
        <v>105</v>
      </c>
      <c r="V39" s="51">
        <v>26</v>
      </c>
      <c r="W39" s="51">
        <v>41</v>
      </c>
      <c r="X39" s="49">
        <v>0.32</v>
      </c>
      <c r="Y39" s="51">
        <v>47</v>
      </c>
      <c r="Z39" s="51">
        <v>54</v>
      </c>
      <c r="AA39" s="49">
        <v>0.64</v>
      </c>
      <c r="AB39" s="51"/>
      <c r="AC39" s="51"/>
      <c r="AD39" s="49"/>
      <c r="AE39" s="51"/>
      <c r="AF39" s="51"/>
      <c r="AG39" s="49"/>
      <c r="AH39" s="49" t="s">
        <v>98</v>
      </c>
      <c r="AI39" s="46">
        <v>72.2</v>
      </c>
      <c r="AJ39" s="44" t="s">
        <v>428</v>
      </c>
      <c r="AK39" s="44" t="s">
        <v>108</v>
      </c>
      <c r="AL39" s="45">
        <f t="shared" si="9"/>
        <v>1332</v>
      </c>
      <c r="AM39" s="44" t="s">
        <v>747</v>
      </c>
      <c r="AN39" s="44">
        <v>8</v>
      </c>
      <c r="AO39" s="41" t="s">
        <v>952</v>
      </c>
    </row>
    <row r="40" spans="1:41" s="43" customFormat="1" x14ac:dyDescent="0.3">
      <c r="A40" s="42" t="s">
        <v>971</v>
      </c>
      <c r="B40" s="50" t="s">
        <v>1250</v>
      </c>
      <c r="C40" s="50" t="s">
        <v>1076</v>
      </c>
      <c r="D40" s="48">
        <v>9</v>
      </c>
      <c r="E40" s="48" t="s">
        <v>96</v>
      </c>
      <c r="F40" s="78" t="s">
        <v>1123</v>
      </c>
      <c r="G40" s="50" t="s">
        <v>114</v>
      </c>
      <c r="H40" s="50" t="s">
        <v>119</v>
      </c>
      <c r="I40" s="78" t="s">
        <v>1074</v>
      </c>
      <c r="J40" s="100" t="s">
        <v>761</v>
      </c>
      <c r="K40" s="47" t="s">
        <v>97</v>
      </c>
      <c r="L40" s="47" t="s">
        <v>98</v>
      </c>
      <c r="M40" s="47" t="s">
        <v>99</v>
      </c>
      <c r="N40" s="47">
        <v>4</v>
      </c>
      <c r="O40" s="47" t="s">
        <v>100</v>
      </c>
      <c r="P40" s="47">
        <v>1332</v>
      </c>
      <c r="Q40" s="47" t="s">
        <v>101</v>
      </c>
      <c r="R40" s="49" t="s">
        <v>102</v>
      </c>
      <c r="S40" s="47" t="s">
        <v>103</v>
      </c>
      <c r="T40" s="44" t="s">
        <v>747</v>
      </c>
      <c r="U40" s="49" t="s">
        <v>105</v>
      </c>
      <c r="V40" s="51">
        <v>26</v>
      </c>
      <c r="W40" s="51">
        <v>41</v>
      </c>
      <c r="X40" s="49">
        <v>0.32</v>
      </c>
      <c r="Y40" s="51">
        <v>47</v>
      </c>
      <c r="Z40" s="51">
        <v>54</v>
      </c>
      <c r="AA40" s="49">
        <v>0.64</v>
      </c>
      <c r="AB40" s="51"/>
      <c r="AC40" s="51"/>
      <c r="AD40" s="49"/>
      <c r="AE40" s="51"/>
      <c r="AF40" s="51"/>
      <c r="AG40" s="49"/>
      <c r="AH40" s="49" t="s">
        <v>98</v>
      </c>
      <c r="AI40" s="46">
        <v>72.2</v>
      </c>
      <c r="AJ40" s="44" t="s">
        <v>428</v>
      </c>
      <c r="AK40" s="44" t="s">
        <v>108</v>
      </c>
      <c r="AL40" s="45">
        <f t="shared" si="9"/>
        <v>1332</v>
      </c>
      <c r="AM40" s="44" t="s">
        <v>747</v>
      </c>
      <c r="AN40" s="44">
        <v>8</v>
      </c>
      <c r="AO40" s="41" t="s">
        <v>952</v>
      </c>
    </row>
    <row r="41" spans="1:41" s="43" customFormat="1" x14ac:dyDescent="0.3">
      <c r="A41" s="42" t="s">
        <v>971</v>
      </c>
      <c r="B41" s="50" t="s">
        <v>1250</v>
      </c>
      <c r="C41" s="50" t="s">
        <v>1076</v>
      </c>
      <c r="D41" s="48">
        <v>9</v>
      </c>
      <c r="E41" s="48" t="s">
        <v>96</v>
      </c>
      <c r="F41" s="78" t="s">
        <v>1123</v>
      </c>
      <c r="G41" s="50" t="s">
        <v>114</v>
      </c>
      <c r="H41" s="50" t="s">
        <v>119</v>
      </c>
      <c r="I41" s="78" t="s">
        <v>1075</v>
      </c>
      <c r="J41" s="100" t="s">
        <v>761</v>
      </c>
      <c r="K41" s="47" t="s">
        <v>97</v>
      </c>
      <c r="L41" s="47" t="s">
        <v>98</v>
      </c>
      <c r="M41" s="47" t="s">
        <v>99</v>
      </c>
      <c r="N41" s="47">
        <v>4</v>
      </c>
      <c r="O41" s="47" t="s">
        <v>100</v>
      </c>
      <c r="P41" s="47">
        <v>1332</v>
      </c>
      <c r="Q41" s="47" t="s">
        <v>101</v>
      </c>
      <c r="R41" s="49" t="s">
        <v>102</v>
      </c>
      <c r="S41" s="47" t="s">
        <v>103</v>
      </c>
      <c r="T41" s="44" t="s">
        <v>747</v>
      </c>
      <c r="U41" s="49" t="s">
        <v>105</v>
      </c>
      <c r="V41" s="51">
        <v>26</v>
      </c>
      <c r="W41" s="51">
        <v>41</v>
      </c>
      <c r="X41" s="49">
        <v>0.32</v>
      </c>
      <c r="Y41" s="51">
        <v>47</v>
      </c>
      <c r="Z41" s="51">
        <v>54</v>
      </c>
      <c r="AA41" s="49">
        <v>0.64</v>
      </c>
      <c r="AB41" s="51"/>
      <c r="AC41" s="51"/>
      <c r="AD41" s="49"/>
      <c r="AE41" s="51"/>
      <c r="AF41" s="51"/>
      <c r="AG41" s="49"/>
      <c r="AH41" s="49" t="s">
        <v>98</v>
      </c>
      <c r="AI41" s="46">
        <v>72.2</v>
      </c>
      <c r="AJ41" s="44" t="s">
        <v>428</v>
      </c>
      <c r="AK41" s="44" t="s">
        <v>108</v>
      </c>
      <c r="AL41" s="45">
        <f t="shared" si="9"/>
        <v>1332</v>
      </c>
      <c r="AM41" s="44" t="s">
        <v>747</v>
      </c>
      <c r="AN41" s="44">
        <v>8</v>
      </c>
      <c r="AO41" s="41" t="s">
        <v>952</v>
      </c>
    </row>
    <row r="42" spans="1:41" s="43" customFormat="1" x14ac:dyDescent="0.3">
      <c r="A42" s="42" t="s">
        <v>965</v>
      </c>
      <c r="B42" s="50" t="s">
        <v>1282</v>
      </c>
      <c r="C42" s="50" t="s">
        <v>1077</v>
      </c>
      <c r="D42" s="48">
        <v>9</v>
      </c>
      <c r="E42" s="48" t="s">
        <v>96</v>
      </c>
      <c r="F42" s="78" t="s">
        <v>1126</v>
      </c>
      <c r="G42" s="50" t="s">
        <v>201</v>
      </c>
      <c r="H42" s="50" t="s">
        <v>360</v>
      </c>
      <c r="I42" s="78" t="s">
        <v>1129</v>
      </c>
      <c r="J42" s="100" t="s">
        <v>760</v>
      </c>
      <c r="K42" s="47" t="s">
        <v>97</v>
      </c>
      <c r="L42" s="47" t="s">
        <v>98</v>
      </c>
      <c r="M42" s="47" t="s">
        <v>99</v>
      </c>
      <c r="N42" s="47">
        <v>4</v>
      </c>
      <c r="O42" s="47" t="s">
        <v>100</v>
      </c>
      <c r="P42" s="47">
        <v>1332</v>
      </c>
      <c r="Q42" s="47" t="s">
        <v>101</v>
      </c>
      <c r="R42" s="49" t="s">
        <v>102</v>
      </c>
      <c r="S42" s="47" t="s">
        <v>103</v>
      </c>
      <c r="T42" s="44" t="s">
        <v>747</v>
      </c>
      <c r="U42" s="49" t="s">
        <v>105</v>
      </c>
      <c r="V42" s="51">
        <v>28</v>
      </c>
      <c r="W42" s="51">
        <v>27</v>
      </c>
      <c r="X42" s="49">
        <v>0.08</v>
      </c>
      <c r="Y42" s="51">
        <v>71</v>
      </c>
      <c r="Z42" s="51">
        <v>34</v>
      </c>
      <c r="AA42" s="49">
        <v>0.19</v>
      </c>
      <c r="AB42" s="51"/>
      <c r="AC42" s="51"/>
      <c r="AD42" s="49"/>
      <c r="AE42" s="51"/>
      <c r="AF42" s="51"/>
      <c r="AG42" s="49"/>
      <c r="AH42" s="49" t="s">
        <v>98</v>
      </c>
      <c r="AI42" s="46">
        <v>73.2</v>
      </c>
      <c r="AJ42" s="44" t="s">
        <v>428</v>
      </c>
      <c r="AK42" s="44" t="s">
        <v>108</v>
      </c>
      <c r="AL42" s="45">
        <f t="shared" si="9"/>
        <v>1332</v>
      </c>
      <c r="AM42" s="44" t="s">
        <v>747</v>
      </c>
      <c r="AN42" s="44">
        <v>8</v>
      </c>
      <c r="AO42" s="41" t="s">
        <v>952</v>
      </c>
    </row>
    <row r="43" spans="1:41" s="43" customFormat="1" x14ac:dyDescent="0.3">
      <c r="A43" s="42" t="s">
        <v>966</v>
      </c>
      <c r="B43" s="50" t="s">
        <v>1282</v>
      </c>
      <c r="C43" s="50" t="s">
        <v>1077</v>
      </c>
      <c r="D43" s="48">
        <v>9</v>
      </c>
      <c r="E43" s="48" t="s">
        <v>96</v>
      </c>
      <c r="F43" s="78" t="s">
        <v>1126</v>
      </c>
      <c r="G43" s="50" t="s">
        <v>201</v>
      </c>
      <c r="H43" s="50" t="s">
        <v>361</v>
      </c>
      <c r="I43" s="78" t="s">
        <v>1129</v>
      </c>
      <c r="J43" s="100" t="s">
        <v>760</v>
      </c>
      <c r="K43" s="47" t="s">
        <v>97</v>
      </c>
      <c r="L43" s="47" t="s">
        <v>98</v>
      </c>
      <c r="M43" s="47" t="s">
        <v>99</v>
      </c>
      <c r="N43" s="47">
        <v>4</v>
      </c>
      <c r="O43" s="47" t="s">
        <v>100</v>
      </c>
      <c r="P43" s="47">
        <v>1332</v>
      </c>
      <c r="Q43" s="47" t="s">
        <v>101</v>
      </c>
      <c r="R43" s="49" t="s">
        <v>102</v>
      </c>
      <c r="S43" s="47" t="s">
        <v>103</v>
      </c>
      <c r="T43" s="44" t="s">
        <v>747</v>
      </c>
      <c r="U43" s="49" t="s">
        <v>105</v>
      </c>
      <c r="V43" s="51">
        <v>28</v>
      </c>
      <c r="W43" s="51">
        <v>27</v>
      </c>
      <c r="X43" s="49">
        <v>0.08</v>
      </c>
      <c r="Y43" s="51">
        <v>71</v>
      </c>
      <c r="Z43" s="51">
        <v>34</v>
      </c>
      <c r="AA43" s="49">
        <v>0.19</v>
      </c>
      <c r="AB43" s="51"/>
      <c r="AC43" s="51"/>
      <c r="AD43" s="49"/>
      <c r="AE43" s="51"/>
      <c r="AF43" s="51"/>
      <c r="AG43" s="49"/>
      <c r="AH43" s="49" t="s">
        <v>98</v>
      </c>
      <c r="AI43" s="46">
        <v>73.2</v>
      </c>
      <c r="AJ43" s="44" t="s">
        <v>428</v>
      </c>
      <c r="AK43" s="44" t="s">
        <v>108</v>
      </c>
      <c r="AL43" s="45">
        <f t="shared" ref="AL43" si="10">P43</f>
        <v>1332</v>
      </c>
      <c r="AM43" s="44" t="s">
        <v>747</v>
      </c>
      <c r="AN43" s="44">
        <v>8</v>
      </c>
      <c r="AO43" s="41" t="s">
        <v>952</v>
      </c>
    </row>
    <row r="44" spans="1:41" s="43" customFormat="1" x14ac:dyDescent="0.3">
      <c r="A44" s="42" t="s">
        <v>967</v>
      </c>
      <c r="B44" s="50" t="s">
        <v>1282</v>
      </c>
      <c r="C44" s="50" t="s">
        <v>1077</v>
      </c>
      <c r="D44" s="48">
        <v>9</v>
      </c>
      <c r="E44" s="48" t="s">
        <v>96</v>
      </c>
      <c r="F44" s="78" t="s">
        <v>1126</v>
      </c>
      <c r="G44" s="50" t="s">
        <v>201</v>
      </c>
      <c r="H44" s="50" t="s">
        <v>758</v>
      </c>
      <c r="I44" s="78" t="s">
        <v>1129</v>
      </c>
      <c r="J44" s="100" t="s">
        <v>760</v>
      </c>
      <c r="K44" s="47" t="s">
        <v>97</v>
      </c>
      <c r="L44" s="47" t="s">
        <v>98</v>
      </c>
      <c r="M44" s="47" t="s">
        <v>99</v>
      </c>
      <c r="N44" s="47">
        <v>4</v>
      </c>
      <c r="O44" s="47" t="s">
        <v>100</v>
      </c>
      <c r="P44" s="47">
        <v>1332</v>
      </c>
      <c r="Q44" s="47" t="s">
        <v>101</v>
      </c>
      <c r="R44" s="49" t="s">
        <v>102</v>
      </c>
      <c r="S44" s="47" t="s">
        <v>103</v>
      </c>
      <c r="T44" s="44" t="s">
        <v>747</v>
      </c>
      <c r="U44" s="49" t="s">
        <v>105</v>
      </c>
      <c r="V44" s="51">
        <v>28</v>
      </c>
      <c r="W44" s="51">
        <v>27</v>
      </c>
      <c r="X44" s="49">
        <v>0.08</v>
      </c>
      <c r="Y44" s="51">
        <v>71</v>
      </c>
      <c r="Z44" s="51">
        <v>34</v>
      </c>
      <c r="AA44" s="49">
        <v>0.19</v>
      </c>
      <c r="AB44" s="51"/>
      <c r="AC44" s="51"/>
      <c r="AD44" s="49"/>
      <c r="AE44" s="51"/>
      <c r="AF44" s="51"/>
      <c r="AG44" s="49"/>
      <c r="AH44" s="49" t="s">
        <v>98</v>
      </c>
      <c r="AI44" s="46">
        <v>73.2</v>
      </c>
      <c r="AJ44" s="44" t="s">
        <v>428</v>
      </c>
      <c r="AK44" s="44" t="s">
        <v>108</v>
      </c>
      <c r="AL44" s="45">
        <f t="shared" si="9"/>
        <v>1332</v>
      </c>
      <c r="AM44" s="44" t="s">
        <v>747</v>
      </c>
      <c r="AN44" s="44">
        <v>8</v>
      </c>
      <c r="AO44" s="41" t="s">
        <v>952</v>
      </c>
    </row>
    <row r="45" spans="1:41" s="43" customFormat="1" x14ac:dyDescent="0.3">
      <c r="A45" s="42" t="s">
        <v>961</v>
      </c>
      <c r="B45" s="50" t="s">
        <v>1283</v>
      </c>
      <c r="C45" s="50" t="s">
        <v>1078</v>
      </c>
      <c r="D45" s="48">
        <v>9</v>
      </c>
      <c r="E45" s="48" t="s">
        <v>96</v>
      </c>
      <c r="F45" s="78" t="s">
        <v>1127</v>
      </c>
      <c r="G45" s="50" t="s">
        <v>201</v>
      </c>
      <c r="H45" s="50" t="s">
        <v>360</v>
      </c>
      <c r="I45" s="78" t="s">
        <v>1130</v>
      </c>
      <c r="J45" s="100" t="s">
        <v>760</v>
      </c>
      <c r="K45" s="47" t="s">
        <v>97</v>
      </c>
      <c r="L45" s="47" t="s">
        <v>98</v>
      </c>
      <c r="M45" s="47" t="s">
        <v>99</v>
      </c>
      <c r="N45" s="47">
        <v>4</v>
      </c>
      <c r="O45" s="47" t="s">
        <v>100</v>
      </c>
      <c r="P45" s="47">
        <v>1332</v>
      </c>
      <c r="Q45" s="47" t="s">
        <v>101</v>
      </c>
      <c r="R45" s="49" t="s">
        <v>102</v>
      </c>
      <c r="S45" s="47" t="s">
        <v>103</v>
      </c>
      <c r="T45" s="44" t="s">
        <v>747</v>
      </c>
      <c r="U45" s="49" t="s">
        <v>105</v>
      </c>
      <c r="V45" s="51">
        <v>25</v>
      </c>
      <c r="W45" s="51">
        <v>30</v>
      </c>
      <c r="X45" s="49">
        <v>0.12</v>
      </c>
      <c r="Y45" s="51">
        <v>52</v>
      </c>
      <c r="Z45" s="51">
        <v>41</v>
      </c>
      <c r="AA45" s="49">
        <v>0.2</v>
      </c>
      <c r="AB45" s="51"/>
      <c r="AC45" s="51"/>
      <c r="AD45" s="49"/>
      <c r="AE45" s="51"/>
      <c r="AF45" s="51"/>
      <c r="AG45" s="49"/>
      <c r="AH45" s="49" t="s">
        <v>98</v>
      </c>
      <c r="AI45" s="46">
        <v>84.8</v>
      </c>
      <c r="AJ45" s="44" t="s">
        <v>428</v>
      </c>
      <c r="AK45" s="44" t="s">
        <v>108</v>
      </c>
      <c r="AL45" s="45">
        <f t="shared" ref="AL45:AL46" si="11">P45</f>
        <v>1332</v>
      </c>
      <c r="AM45" s="44" t="s">
        <v>747</v>
      </c>
      <c r="AN45" s="44">
        <v>8</v>
      </c>
      <c r="AO45" s="41" t="s">
        <v>952</v>
      </c>
    </row>
    <row r="46" spans="1:41" s="43" customFormat="1" x14ac:dyDescent="0.3">
      <c r="A46" s="42" t="s">
        <v>962</v>
      </c>
      <c r="B46" s="50" t="s">
        <v>1283</v>
      </c>
      <c r="C46" s="50" t="s">
        <v>1078</v>
      </c>
      <c r="D46" s="48">
        <v>9</v>
      </c>
      <c r="E46" s="48" t="s">
        <v>96</v>
      </c>
      <c r="F46" s="78" t="s">
        <v>1127</v>
      </c>
      <c r="G46" s="50" t="s">
        <v>201</v>
      </c>
      <c r="H46" s="50" t="s">
        <v>361</v>
      </c>
      <c r="I46" s="78" t="s">
        <v>1130</v>
      </c>
      <c r="J46" s="100" t="s">
        <v>760</v>
      </c>
      <c r="K46" s="47" t="s">
        <v>97</v>
      </c>
      <c r="L46" s="47" t="s">
        <v>98</v>
      </c>
      <c r="M46" s="47" t="s">
        <v>99</v>
      </c>
      <c r="N46" s="47">
        <v>4</v>
      </c>
      <c r="O46" s="47" t="s">
        <v>100</v>
      </c>
      <c r="P46" s="47">
        <v>1332</v>
      </c>
      <c r="Q46" s="47" t="s">
        <v>101</v>
      </c>
      <c r="R46" s="49" t="s">
        <v>102</v>
      </c>
      <c r="S46" s="47" t="s">
        <v>103</v>
      </c>
      <c r="T46" s="44" t="s">
        <v>747</v>
      </c>
      <c r="U46" s="49" t="s">
        <v>105</v>
      </c>
      <c r="V46" s="51">
        <v>25</v>
      </c>
      <c r="W46" s="51">
        <v>30</v>
      </c>
      <c r="X46" s="49">
        <v>0.12</v>
      </c>
      <c r="Y46" s="51">
        <v>52</v>
      </c>
      <c r="Z46" s="51">
        <v>41</v>
      </c>
      <c r="AA46" s="49">
        <v>0.2</v>
      </c>
      <c r="AB46" s="51"/>
      <c r="AC46" s="51"/>
      <c r="AD46" s="49"/>
      <c r="AE46" s="51"/>
      <c r="AF46" s="51"/>
      <c r="AG46" s="49"/>
      <c r="AH46" s="49" t="s">
        <v>98</v>
      </c>
      <c r="AI46" s="46">
        <v>84.8</v>
      </c>
      <c r="AJ46" s="44" t="s">
        <v>428</v>
      </c>
      <c r="AK46" s="44" t="s">
        <v>108</v>
      </c>
      <c r="AL46" s="45">
        <f t="shared" si="11"/>
        <v>1332</v>
      </c>
      <c r="AM46" s="44" t="s">
        <v>747</v>
      </c>
      <c r="AN46" s="44">
        <v>8</v>
      </c>
      <c r="AO46" s="41" t="s">
        <v>952</v>
      </c>
    </row>
    <row r="47" spans="1:41" s="43" customFormat="1" x14ac:dyDescent="0.3">
      <c r="A47" s="42" t="s">
        <v>968</v>
      </c>
      <c r="B47" s="50" t="s">
        <v>1284</v>
      </c>
      <c r="C47" s="50" t="s">
        <v>1080</v>
      </c>
      <c r="D47" s="48">
        <v>9</v>
      </c>
      <c r="E47" s="48" t="s">
        <v>96</v>
      </c>
      <c r="F47" s="78" t="s">
        <v>1128</v>
      </c>
      <c r="G47" s="50" t="s">
        <v>114</v>
      </c>
      <c r="H47" s="50" t="s">
        <v>115</v>
      </c>
      <c r="I47" s="50" t="s">
        <v>1079</v>
      </c>
      <c r="J47" s="100" t="s">
        <v>761</v>
      </c>
      <c r="K47" s="47" t="s">
        <v>97</v>
      </c>
      <c r="L47" s="47" t="s">
        <v>98</v>
      </c>
      <c r="M47" s="47" t="s">
        <v>99</v>
      </c>
      <c r="N47" s="47">
        <v>4</v>
      </c>
      <c r="O47" s="47" t="s">
        <v>100</v>
      </c>
      <c r="P47" s="47">
        <v>1332</v>
      </c>
      <c r="Q47" s="47" t="s">
        <v>101</v>
      </c>
      <c r="R47" s="49" t="s">
        <v>102</v>
      </c>
      <c r="S47" s="47" t="s">
        <v>103</v>
      </c>
      <c r="T47" s="44" t="s">
        <v>747</v>
      </c>
      <c r="U47" s="49" t="s">
        <v>105</v>
      </c>
      <c r="V47" s="51">
        <v>22</v>
      </c>
      <c r="W47" s="51">
        <v>40</v>
      </c>
      <c r="X47" s="49">
        <v>0.26</v>
      </c>
      <c r="Y47" s="51">
        <v>45</v>
      </c>
      <c r="Z47" s="51">
        <v>55</v>
      </c>
      <c r="AA47" s="49">
        <v>0.55000000000000004</v>
      </c>
      <c r="AB47" s="51"/>
      <c r="AC47" s="51"/>
      <c r="AD47" s="49"/>
      <c r="AE47" s="51"/>
      <c r="AF47" s="51"/>
      <c r="AG47" s="49"/>
      <c r="AH47" s="49" t="s">
        <v>98</v>
      </c>
      <c r="AI47" s="46">
        <v>63.5</v>
      </c>
      <c r="AJ47" s="44" t="s">
        <v>428</v>
      </c>
      <c r="AK47" s="44" t="s">
        <v>108</v>
      </c>
      <c r="AL47" s="45">
        <f t="shared" si="9"/>
        <v>1332</v>
      </c>
      <c r="AM47" s="44" t="s">
        <v>747</v>
      </c>
      <c r="AN47" s="44">
        <v>8</v>
      </c>
      <c r="AO47" s="41" t="s">
        <v>952</v>
      </c>
    </row>
    <row r="48" spans="1:41" s="43" customFormat="1" x14ac:dyDescent="0.3">
      <c r="A48" s="42" t="s">
        <v>969</v>
      </c>
      <c r="B48" s="50" t="s">
        <v>1284</v>
      </c>
      <c r="C48" s="50" t="s">
        <v>1080</v>
      </c>
      <c r="D48" s="48">
        <v>9</v>
      </c>
      <c r="E48" s="48" t="s">
        <v>96</v>
      </c>
      <c r="F48" s="78" t="s">
        <v>1128</v>
      </c>
      <c r="G48" s="50" t="s">
        <v>114</v>
      </c>
      <c r="H48" s="50" t="s">
        <v>119</v>
      </c>
      <c r="I48" s="50" t="s">
        <v>1079</v>
      </c>
      <c r="J48" s="100" t="s">
        <v>761</v>
      </c>
      <c r="K48" s="47" t="s">
        <v>97</v>
      </c>
      <c r="L48" s="47" t="s">
        <v>98</v>
      </c>
      <c r="M48" s="47" t="s">
        <v>99</v>
      </c>
      <c r="N48" s="47">
        <v>4</v>
      </c>
      <c r="O48" s="47" t="s">
        <v>100</v>
      </c>
      <c r="P48" s="47">
        <v>1332</v>
      </c>
      <c r="Q48" s="47" t="s">
        <v>101</v>
      </c>
      <c r="R48" s="49" t="s">
        <v>102</v>
      </c>
      <c r="S48" s="47" t="s">
        <v>103</v>
      </c>
      <c r="T48" s="44" t="s">
        <v>747</v>
      </c>
      <c r="U48" s="49" t="s">
        <v>105</v>
      </c>
      <c r="V48" s="51">
        <v>22</v>
      </c>
      <c r="W48" s="51">
        <v>40</v>
      </c>
      <c r="X48" s="49">
        <v>0.26</v>
      </c>
      <c r="Y48" s="51">
        <v>45</v>
      </c>
      <c r="Z48" s="51">
        <v>55</v>
      </c>
      <c r="AA48" s="49">
        <v>0.55000000000000004</v>
      </c>
      <c r="AB48" s="51"/>
      <c r="AC48" s="51"/>
      <c r="AD48" s="49"/>
      <c r="AE48" s="51"/>
      <c r="AF48" s="51"/>
      <c r="AG48" s="49"/>
      <c r="AH48" s="49" t="s">
        <v>98</v>
      </c>
      <c r="AI48" s="46">
        <v>63.5</v>
      </c>
      <c r="AJ48" s="44" t="s">
        <v>428</v>
      </c>
      <c r="AK48" s="44" t="s">
        <v>108</v>
      </c>
      <c r="AL48" s="45">
        <f t="shared" ref="AL48" si="12">P48</f>
        <v>1332</v>
      </c>
      <c r="AM48" s="44" t="s">
        <v>747</v>
      </c>
      <c r="AN48" s="44">
        <v>8</v>
      </c>
      <c r="AO48" s="41" t="s">
        <v>952</v>
      </c>
    </row>
    <row r="49" spans="1:41" s="43" customFormat="1" x14ac:dyDescent="0.3">
      <c r="A49" s="42" t="s">
        <v>969</v>
      </c>
      <c r="B49" s="50" t="s">
        <v>1284</v>
      </c>
      <c r="C49" s="50" t="s">
        <v>1080</v>
      </c>
      <c r="D49" s="48">
        <v>9</v>
      </c>
      <c r="E49" s="48" t="s">
        <v>96</v>
      </c>
      <c r="F49" s="78" t="s">
        <v>1128</v>
      </c>
      <c r="G49" s="50" t="s">
        <v>114</v>
      </c>
      <c r="H49" s="50" t="s">
        <v>119</v>
      </c>
      <c r="I49" s="50" t="s">
        <v>1079</v>
      </c>
      <c r="J49" s="100" t="s">
        <v>761</v>
      </c>
      <c r="K49" s="47" t="s">
        <v>97</v>
      </c>
      <c r="L49" s="47" t="s">
        <v>98</v>
      </c>
      <c r="M49" s="47" t="s">
        <v>99</v>
      </c>
      <c r="N49" s="47">
        <v>4</v>
      </c>
      <c r="O49" s="47" t="s">
        <v>100</v>
      </c>
      <c r="P49" s="47">
        <v>1332</v>
      </c>
      <c r="Q49" s="47" t="s">
        <v>101</v>
      </c>
      <c r="R49" s="49" t="s">
        <v>102</v>
      </c>
      <c r="S49" s="47" t="s">
        <v>103</v>
      </c>
      <c r="T49" s="44" t="s">
        <v>747</v>
      </c>
      <c r="U49" s="49" t="s">
        <v>105</v>
      </c>
      <c r="V49" s="51">
        <v>22</v>
      </c>
      <c r="W49" s="51">
        <v>40</v>
      </c>
      <c r="X49" s="49">
        <v>0.26</v>
      </c>
      <c r="Y49" s="51">
        <v>45</v>
      </c>
      <c r="Z49" s="51">
        <v>55</v>
      </c>
      <c r="AA49" s="49">
        <v>0.55000000000000004</v>
      </c>
      <c r="AB49" s="51"/>
      <c r="AC49" s="51"/>
      <c r="AD49" s="49"/>
      <c r="AE49" s="51"/>
      <c r="AF49" s="51"/>
      <c r="AG49" s="49"/>
      <c r="AH49" s="49" t="s">
        <v>98</v>
      </c>
      <c r="AI49" s="46">
        <v>63.5</v>
      </c>
      <c r="AJ49" s="44" t="s">
        <v>428</v>
      </c>
      <c r="AK49" s="44" t="s">
        <v>108</v>
      </c>
      <c r="AL49" s="45">
        <f t="shared" si="9"/>
        <v>1332</v>
      </c>
      <c r="AM49" s="44" t="s">
        <v>747</v>
      </c>
      <c r="AN49" s="44">
        <v>8</v>
      </c>
      <c r="AO49" s="41" t="s">
        <v>952</v>
      </c>
    </row>
    <row r="50" spans="1:41" s="43" customFormat="1" x14ac:dyDescent="0.3">
      <c r="A50" s="42" t="s">
        <v>970</v>
      </c>
      <c r="B50" s="50" t="s">
        <v>1285</v>
      </c>
      <c r="C50" s="50" t="s">
        <v>1085</v>
      </c>
      <c r="D50" s="48">
        <v>9</v>
      </c>
      <c r="E50" s="48" t="s">
        <v>96</v>
      </c>
      <c r="F50" s="78" t="s">
        <v>1131</v>
      </c>
      <c r="G50" s="50" t="s">
        <v>114</v>
      </c>
      <c r="H50" s="50" t="s">
        <v>115</v>
      </c>
      <c r="I50" s="50" t="s">
        <v>1081</v>
      </c>
      <c r="J50" s="100" t="s">
        <v>761</v>
      </c>
      <c r="K50" s="47" t="s">
        <v>97</v>
      </c>
      <c r="L50" s="47" t="s">
        <v>98</v>
      </c>
      <c r="M50" s="47" t="s">
        <v>99</v>
      </c>
      <c r="N50" s="47">
        <v>4</v>
      </c>
      <c r="O50" s="47" t="s">
        <v>100</v>
      </c>
      <c r="P50" s="47">
        <v>1332</v>
      </c>
      <c r="Q50" s="47" t="s">
        <v>101</v>
      </c>
      <c r="R50" s="49" t="s">
        <v>102</v>
      </c>
      <c r="S50" s="47" t="s">
        <v>103</v>
      </c>
      <c r="T50" s="44" t="s">
        <v>747</v>
      </c>
      <c r="U50" s="49" t="s">
        <v>105</v>
      </c>
      <c r="V50" s="51">
        <v>26</v>
      </c>
      <c r="W50" s="51">
        <v>41</v>
      </c>
      <c r="X50" s="49">
        <v>0.32</v>
      </c>
      <c r="Y50" s="51">
        <v>47</v>
      </c>
      <c r="Z50" s="51">
        <v>54</v>
      </c>
      <c r="AA50" s="49">
        <v>0.64</v>
      </c>
      <c r="AB50" s="51"/>
      <c r="AC50" s="51"/>
      <c r="AD50" s="49"/>
      <c r="AE50" s="51"/>
      <c r="AF50" s="51"/>
      <c r="AG50" s="49"/>
      <c r="AH50" s="49" t="s">
        <v>98</v>
      </c>
      <c r="AI50" s="46">
        <v>72.2</v>
      </c>
      <c r="AJ50" s="44" t="s">
        <v>428</v>
      </c>
      <c r="AK50" s="44" t="s">
        <v>108</v>
      </c>
      <c r="AL50" s="45">
        <f t="shared" si="9"/>
        <v>1332</v>
      </c>
      <c r="AM50" s="44" t="s">
        <v>747</v>
      </c>
      <c r="AN50" s="44">
        <v>8</v>
      </c>
      <c r="AO50" s="41" t="s">
        <v>952</v>
      </c>
    </row>
    <row r="51" spans="1:41" s="43" customFormat="1" x14ac:dyDescent="0.3">
      <c r="A51" s="42" t="s">
        <v>971</v>
      </c>
      <c r="B51" s="50" t="s">
        <v>1285</v>
      </c>
      <c r="C51" s="50" t="s">
        <v>1085</v>
      </c>
      <c r="D51" s="48">
        <v>9</v>
      </c>
      <c r="E51" s="48" t="s">
        <v>96</v>
      </c>
      <c r="F51" s="78" t="s">
        <v>1131</v>
      </c>
      <c r="G51" s="50" t="s">
        <v>114</v>
      </c>
      <c r="H51" s="50" t="s">
        <v>119</v>
      </c>
      <c r="I51" s="50" t="s">
        <v>1081</v>
      </c>
      <c r="J51" s="100" t="s">
        <v>761</v>
      </c>
      <c r="K51" s="47" t="s">
        <v>97</v>
      </c>
      <c r="L51" s="47" t="s">
        <v>98</v>
      </c>
      <c r="M51" s="47" t="s">
        <v>99</v>
      </c>
      <c r="N51" s="47">
        <v>4</v>
      </c>
      <c r="O51" s="47" t="s">
        <v>100</v>
      </c>
      <c r="P51" s="47">
        <v>1332</v>
      </c>
      <c r="Q51" s="47" t="s">
        <v>101</v>
      </c>
      <c r="R51" s="49" t="s">
        <v>102</v>
      </c>
      <c r="S51" s="47" t="s">
        <v>103</v>
      </c>
      <c r="T51" s="44" t="s">
        <v>747</v>
      </c>
      <c r="U51" s="49" t="s">
        <v>105</v>
      </c>
      <c r="V51" s="51">
        <v>26</v>
      </c>
      <c r="W51" s="51">
        <v>41</v>
      </c>
      <c r="X51" s="49">
        <v>0.32</v>
      </c>
      <c r="Y51" s="51">
        <v>47</v>
      </c>
      <c r="Z51" s="51">
        <v>54</v>
      </c>
      <c r="AA51" s="49">
        <v>0.64</v>
      </c>
      <c r="AB51" s="51"/>
      <c r="AC51" s="51"/>
      <c r="AD51" s="49"/>
      <c r="AE51" s="51"/>
      <c r="AF51" s="51"/>
      <c r="AG51" s="49"/>
      <c r="AH51" s="49" t="s">
        <v>98</v>
      </c>
      <c r="AI51" s="46">
        <v>72.2</v>
      </c>
      <c r="AJ51" s="44" t="s">
        <v>428</v>
      </c>
      <c r="AK51" s="44" t="s">
        <v>108</v>
      </c>
      <c r="AL51" s="45">
        <f t="shared" si="9"/>
        <v>1332</v>
      </c>
      <c r="AM51" s="44" t="s">
        <v>747</v>
      </c>
      <c r="AN51" s="44">
        <v>8</v>
      </c>
      <c r="AO51" s="41" t="s">
        <v>952</v>
      </c>
    </row>
    <row r="52" spans="1:41" s="43" customFormat="1" x14ac:dyDescent="0.3">
      <c r="A52" s="42" t="s">
        <v>971</v>
      </c>
      <c r="B52" s="50" t="s">
        <v>1285</v>
      </c>
      <c r="C52" s="50" t="s">
        <v>1085</v>
      </c>
      <c r="D52" s="48">
        <v>9</v>
      </c>
      <c r="E52" s="48" t="s">
        <v>96</v>
      </c>
      <c r="F52" s="78" t="s">
        <v>1131</v>
      </c>
      <c r="G52" s="50" t="s">
        <v>114</v>
      </c>
      <c r="H52" s="50" t="s">
        <v>119</v>
      </c>
      <c r="I52" s="50" t="s">
        <v>1082</v>
      </c>
      <c r="J52" s="100" t="s">
        <v>761</v>
      </c>
      <c r="K52" s="47" t="s">
        <v>97</v>
      </c>
      <c r="L52" s="47" t="s">
        <v>98</v>
      </c>
      <c r="M52" s="47" t="s">
        <v>99</v>
      </c>
      <c r="N52" s="47">
        <v>4</v>
      </c>
      <c r="O52" s="47" t="s">
        <v>100</v>
      </c>
      <c r="P52" s="47">
        <v>1332</v>
      </c>
      <c r="Q52" s="47" t="s">
        <v>101</v>
      </c>
      <c r="R52" s="49" t="s">
        <v>102</v>
      </c>
      <c r="S52" s="47" t="s">
        <v>103</v>
      </c>
      <c r="T52" s="44" t="s">
        <v>747</v>
      </c>
      <c r="U52" s="49" t="s">
        <v>105</v>
      </c>
      <c r="V52" s="51">
        <v>26</v>
      </c>
      <c r="W52" s="51">
        <v>41</v>
      </c>
      <c r="X52" s="49">
        <v>0.32</v>
      </c>
      <c r="Y52" s="51">
        <v>47</v>
      </c>
      <c r="Z52" s="51">
        <v>54</v>
      </c>
      <c r="AA52" s="49">
        <v>0.64</v>
      </c>
      <c r="AB52" s="51"/>
      <c r="AC52" s="51"/>
      <c r="AD52" s="49"/>
      <c r="AE52" s="51"/>
      <c r="AF52" s="51"/>
      <c r="AG52" s="49"/>
      <c r="AH52" s="49" t="s">
        <v>98</v>
      </c>
      <c r="AI52" s="46">
        <v>72.2</v>
      </c>
      <c r="AJ52" s="44" t="s">
        <v>428</v>
      </c>
      <c r="AK52" s="44" t="s">
        <v>108</v>
      </c>
      <c r="AL52" s="45">
        <f t="shared" si="9"/>
        <v>1332</v>
      </c>
      <c r="AM52" s="44" t="s">
        <v>747</v>
      </c>
      <c r="AN52" s="44">
        <v>8</v>
      </c>
      <c r="AO52" s="41" t="s">
        <v>952</v>
      </c>
    </row>
    <row r="53" spans="1:41" s="43" customFormat="1" x14ac:dyDescent="0.3">
      <c r="A53" s="42" t="s">
        <v>1084</v>
      </c>
      <c r="B53" s="50" t="s">
        <v>1286</v>
      </c>
      <c r="C53" s="50" t="s">
        <v>1133</v>
      </c>
      <c r="D53" s="48">
        <v>9</v>
      </c>
      <c r="E53" s="48" t="s">
        <v>96</v>
      </c>
      <c r="F53" s="78" t="s">
        <v>1132</v>
      </c>
      <c r="G53" s="50" t="s">
        <v>788</v>
      </c>
      <c r="H53" s="50" t="s">
        <v>361</v>
      </c>
      <c r="I53" s="50" t="s">
        <v>1086</v>
      </c>
      <c r="J53" s="100" t="s">
        <v>1016</v>
      </c>
      <c r="K53" s="47" t="s">
        <v>97</v>
      </c>
      <c r="L53" s="47" t="s">
        <v>98</v>
      </c>
      <c r="M53" s="47" t="s">
        <v>99</v>
      </c>
      <c r="N53" s="47">
        <v>4</v>
      </c>
      <c r="O53" s="47" t="s">
        <v>100</v>
      </c>
      <c r="P53" s="47">
        <v>1332</v>
      </c>
      <c r="Q53" s="47" t="s">
        <v>101</v>
      </c>
      <c r="R53" s="49" t="s">
        <v>102</v>
      </c>
      <c r="S53" s="47" t="s">
        <v>103</v>
      </c>
      <c r="T53" s="44" t="s">
        <v>747</v>
      </c>
      <c r="U53" s="49" t="s">
        <v>105</v>
      </c>
      <c r="V53" s="51">
        <v>26</v>
      </c>
      <c r="W53" s="51">
        <v>41</v>
      </c>
      <c r="X53" s="49">
        <v>0.32</v>
      </c>
      <c r="Y53" s="51">
        <v>47</v>
      </c>
      <c r="Z53" s="51">
        <v>54</v>
      </c>
      <c r="AA53" s="49">
        <v>0.64</v>
      </c>
      <c r="AB53" s="51"/>
      <c r="AC53" s="51"/>
      <c r="AD53" s="49"/>
      <c r="AE53" s="51"/>
      <c r="AF53" s="51"/>
      <c r="AG53" s="49"/>
      <c r="AH53" s="49" t="s">
        <v>98</v>
      </c>
      <c r="AI53" s="46">
        <v>76.3</v>
      </c>
      <c r="AJ53" s="44" t="s">
        <v>428</v>
      </c>
      <c r="AK53" s="44" t="s">
        <v>108</v>
      </c>
      <c r="AL53" s="45">
        <f t="shared" si="9"/>
        <v>1332</v>
      </c>
      <c r="AM53" s="44" t="s">
        <v>747</v>
      </c>
      <c r="AN53" s="44">
        <v>8</v>
      </c>
      <c r="AO53" s="41" t="s">
        <v>952</v>
      </c>
    </row>
    <row r="54" spans="1:41" s="43" customFormat="1" x14ac:dyDescent="0.3">
      <c r="A54" s="42" t="s">
        <v>1084</v>
      </c>
      <c r="B54" s="50" t="s">
        <v>1286</v>
      </c>
      <c r="C54" s="50" t="s">
        <v>1133</v>
      </c>
      <c r="D54" s="48">
        <v>9</v>
      </c>
      <c r="E54" s="48" t="s">
        <v>96</v>
      </c>
      <c r="F54" s="78" t="s">
        <v>1132</v>
      </c>
      <c r="G54" s="50" t="s">
        <v>788</v>
      </c>
      <c r="H54" s="50" t="s">
        <v>791</v>
      </c>
      <c r="I54" s="50" t="s">
        <v>1086</v>
      </c>
      <c r="J54" s="100" t="s">
        <v>1016</v>
      </c>
      <c r="K54" s="47" t="s">
        <v>97</v>
      </c>
      <c r="L54" s="47" t="s">
        <v>98</v>
      </c>
      <c r="M54" s="47" t="s">
        <v>99</v>
      </c>
      <c r="N54" s="47">
        <v>4</v>
      </c>
      <c r="O54" s="47" t="s">
        <v>100</v>
      </c>
      <c r="P54" s="47">
        <v>1332</v>
      </c>
      <c r="Q54" s="47" t="s">
        <v>101</v>
      </c>
      <c r="R54" s="49" t="s">
        <v>102</v>
      </c>
      <c r="S54" s="47" t="s">
        <v>103</v>
      </c>
      <c r="T54" s="44" t="s">
        <v>747</v>
      </c>
      <c r="U54" s="49" t="s">
        <v>105</v>
      </c>
      <c r="V54" s="51">
        <v>26</v>
      </c>
      <c r="W54" s="51">
        <v>41</v>
      </c>
      <c r="X54" s="49">
        <v>0.32</v>
      </c>
      <c r="Y54" s="51">
        <v>47</v>
      </c>
      <c r="Z54" s="51">
        <v>54</v>
      </c>
      <c r="AA54" s="49">
        <v>0.64</v>
      </c>
      <c r="AB54" s="51"/>
      <c r="AC54" s="51"/>
      <c r="AD54" s="49"/>
      <c r="AE54" s="51"/>
      <c r="AF54" s="51"/>
      <c r="AG54" s="49"/>
      <c r="AH54" s="49" t="s">
        <v>98</v>
      </c>
      <c r="AI54" s="46">
        <v>76.3</v>
      </c>
      <c r="AJ54" s="44" t="s">
        <v>428</v>
      </c>
      <c r="AK54" s="44" t="s">
        <v>108</v>
      </c>
      <c r="AL54" s="45">
        <f t="shared" si="9"/>
        <v>1332</v>
      </c>
      <c r="AM54" s="44" t="s">
        <v>747</v>
      </c>
      <c r="AN54" s="44">
        <v>8</v>
      </c>
      <c r="AO54" s="41" t="s">
        <v>952</v>
      </c>
    </row>
    <row r="55" spans="1:41" s="43" customFormat="1" x14ac:dyDescent="0.3">
      <c r="A55" s="42" t="s">
        <v>1083</v>
      </c>
      <c r="B55" s="50" t="s">
        <v>1286</v>
      </c>
      <c r="C55" s="50" t="s">
        <v>1133</v>
      </c>
      <c r="D55" s="48">
        <v>9</v>
      </c>
      <c r="E55" s="48" t="s">
        <v>96</v>
      </c>
      <c r="F55" s="78" t="s">
        <v>1132</v>
      </c>
      <c r="G55" s="50" t="s">
        <v>788</v>
      </c>
      <c r="H55" s="50" t="s">
        <v>758</v>
      </c>
      <c r="I55" s="50" t="s">
        <v>1086</v>
      </c>
      <c r="J55" s="100" t="s">
        <v>1016</v>
      </c>
      <c r="K55" s="47" t="s">
        <v>97</v>
      </c>
      <c r="L55" s="47" t="s">
        <v>98</v>
      </c>
      <c r="M55" s="47" t="s">
        <v>99</v>
      </c>
      <c r="N55" s="47">
        <v>4</v>
      </c>
      <c r="O55" s="47" t="s">
        <v>100</v>
      </c>
      <c r="P55" s="47">
        <v>1332</v>
      </c>
      <c r="Q55" s="47" t="s">
        <v>101</v>
      </c>
      <c r="R55" s="49" t="s">
        <v>102</v>
      </c>
      <c r="S55" s="47" t="s">
        <v>103</v>
      </c>
      <c r="T55" s="44" t="s">
        <v>747</v>
      </c>
      <c r="U55" s="49" t="s">
        <v>105</v>
      </c>
      <c r="V55" s="51">
        <v>26</v>
      </c>
      <c r="W55" s="51">
        <v>41</v>
      </c>
      <c r="X55" s="49">
        <v>0.32</v>
      </c>
      <c r="Y55" s="51">
        <v>47</v>
      </c>
      <c r="Z55" s="51">
        <v>54</v>
      </c>
      <c r="AA55" s="49">
        <v>0.64</v>
      </c>
      <c r="AB55" s="51"/>
      <c r="AC55" s="51"/>
      <c r="AD55" s="49"/>
      <c r="AE55" s="51"/>
      <c r="AF55" s="51"/>
      <c r="AG55" s="49"/>
      <c r="AH55" s="49" t="s">
        <v>98</v>
      </c>
      <c r="AI55" s="46">
        <v>76.3</v>
      </c>
      <c r="AJ55" s="44" t="s">
        <v>428</v>
      </c>
      <c r="AK55" s="44" t="s">
        <v>108</v>
      </c>
      <c r="AL55" s="45">
        <f t="shared" ref="AL55:AL56" si="13">P55</f>
        <v>1332</v>
      </c>
      <c r="AM55" s="44" t="s">
        <v>747</v>
      </c>
      <c r="AN55" s="44">
        <v>8</v>
      </c>
      <c r="AO55" s="41" t="s">
        <v>952</v>
      </c>
    </row>
    <row r="56" spans="1:41" s="43" customFormat="1" x14ac:dyDescent="0.3">
      <c r="A56" s="42" t="s">
        <v>1083</v>
      </c>
      <c r="B56" s="50" t="s">
        <v>1286</v>
      </c>
      <c r="C56" s="50" t="s">
        <v>1133</v>
      </c>
      <c r="D56" s="48">
        <v>9</v>
      </c>
      <c r="E56" s="48" t="s">
        <v>96</v>
      </c>
      <c r="F56" s="78" t="s">
        <v>1132</v>
      </c>
      <c r="G56" s="50" t="s">
        <v>788</v>
      </c>
      <c r="H56" s="50" t="s">
        <v>790</v>
      </c>
      <c r="I56" s="50" t="s">
        <v>1086</v>
      </c>
      <c r="J56" s="100" t="s">
        <v>1016</v>
      </c>
      <c r="K56" s="47" t="s">
        <v>97</v>
      </c>
      <c r="L56" s="47" t="s">
        <v>98</v>
      </c>
      <c r="M56" s="47" t="s">
        <v>99</v>
      </c>
      <c r="N56" s="47">
        <v>4</v>
      </c>
      <c r="O56" s="47" t="s">
        <v>100</v>
      </c>
      <c r="P56" s="47">
        <v>1332</v>
      </c>
      <c r="Q56" s="47" t="s">
        <v>101</v>
      </c>
      <c r="R56" s="49" t="s">
        <v>102</v>
      </c>
      <c r="S56" s="47" t="s">
        <v>103</v>
      </c>
      <c r="T56" s="44" t="s">
        <v>747</v>
      </c>
      <c r="U56" s="49" t="s">
        <v>105</v>
      </c>
      <c r="V56" s="51">
        <v>26</v>
      </c>
      <c r="W56" s="51">
        <v>41</v>
      </c>
      <c r="X56" s="49">
        <v>0.32</v>
      </c>
      <c r="Y56" s="51">
        <v>47</v>
      </c>
      <c r="Z56" s="51">
        <v>54</v>
      </c>
      <c r="AA56" s="49">
        <v>0.64</v>
      </c>
      <c r="AB56" s="51"/>
      <c r="AC56" s="51"/>
      <c r="AD56" s="49"/>
      <c r="AE56" s="51"/>
      <c r="AF56" s="51"/>
      <c r="AG56" s="49"/>
      <c r="AH56" s="49" t="s">
        <v>98</v>
      </c>
      <c r="AI56" s="46">
        <v>76.3</v>
      </c>
      <c r="AJ56" s="44" t="s">
        <v>428</v>
      </c>
      <c r="AK56" s="44" t="s">
        <v>108</v>
      </c>
      <c r="AL56" s="45">
        <f t="shared" si="13"/>
        <v>1332</v>
      </c>
      <c r="AM56" s="44" t="s">
        <v>747</v>
      </c>
      <c r="AN56" s="44">
        <v>8</v>
      </c>
      <c r="AO56" s="41" t="s">
        <v>952</v>
      </c>
    </row>
  </sheetData>
  <autoFilter ref="A12:A14" xr:uid="{00000000-0009-0000-0000-00001C000000}"/>
  <mergeCells count="9">
    <mergeCell ref="F2:J3"/>
    <mergeCell ref="K7:U7"/>
    <mergeCell ref="V7:AG7"/>
    <mergeCell ref="AH7:AN7"/>
    <mergeCell ref="A8:A11"/>
    <mergeCell ref="V8:AA8"/>
    <mergeCell ref="AB8:AG8"/>
    <mergeCell ref="G9:J9"/>
    <mergeCell ref="B7:J7"/>
  </mergeCells>
  <pageMargins left="0.28000000000000003" right="0.34" top="0.36" bottom="0.26" header="0.31496062992125984" footer="0.17"/>
  <pageSetup paperSize="8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O17"/>
  <sheetViews>
    <sheetView showGridLines="0" zoomScaleNormal="100" workbookViewId="0"/>
  </sheetViews>
  <sheetFormatPr baseColWidth="10" defaultColWidth="11.44140625" defaultRowHeight="14.4" x14ac:dyDescent="0.3"/>
  <cols>
    <col min="1" max="1" width="26.21875" customWidth="1"/>
    <col min="2" max="3" width="18.6640625" customWidth="1"/>
    <col min="4" max="4" width="5.33203125" style="1" customWidth="1"/>
    <col min="5" max="5" width="8.44140625" customWidth="1"/>
    <col min="6" max="6" width="30.88671875" bestFit="1" customWidth="1"/>
    <col min="7" max="7" width="5.6640625" customWidth="1"/>
    <col min="8" max="8" width="7" customWidth="1"/>
    <col min="9" max="9" width="20.88671875" bestFit="1" customWidth="1"/>
    <col min="10" max="10" width="26" bestFit="1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82" t="s">
        <v>144</v>
      </c>
      <c r="G2" s="182"/>
      <c r="H2" s="182"/>
      <c r="I2" s="182"/>
      <c r="J2" s="182"/>
    </row>
    <row r="3" spans="1:41" s="57" customFormat="1" x14ac:dyDescent="0.3">
      <c r="F3" s="182"/>
      <c r="G3" s="182"/>
      <c r="H3" s="182"/>
      <c r="I3" s="182"/>
      <c r="J3" s="182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21" t="s">
        <v>22</v>
      </c>
    </row>
    <row r="8" spans="1:41" x14ac:dyDescent="0.3">
      <c r="A8" s="188"/>
      <c r="B8" s="27" t="s">
        <v>1191</v>
      </c>
      <c r="C8" s="27" t="s">
        <v>87</v>
      </c>
      <c r="D8" s="18" t="s">
        <v>41</v>
      </c>
      <c r="E8" s="16" t="s">
        <v>90</v>
      </c>
      <c r="F8" s="24" t="s">
        <v>42</v>
      </c>
      <c r="G8" s="161" t="s">
        <v>43</v>
      </c>
      <c r="H8" s="161" t="s">
        <v>91</v>
      </c>
      <c r="I8" s="161" t="s">
        <v>0</v>
      </c>
      <c r="J8" s="162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9" t="s">
        <v>15</v>
      </c>
      <c r="W8" s="180"/>
      <c r="X8" s="180"/>
      <c r="Y8" s="180"/>
      <c r="Z8" s="180"/>
      <c r="AA8" s="181"/>
      <c r="AB8" s="179" t="s">
        <v>16</v>
      </c>
      <c r="AC8" s="180"/>
      <c r="AD8" s="180"/>
      <c r="AE8" s="180"/>
      <c r="AF8" s="180"/>
      <c r="AG8" s="181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8"/>
      <c r="B9" s="27"/>
      <c r="C9" s="27" t="s">
        <v>86</v>
      </c>
      <c r="D9" s="18" t="s">
        <v>88</v>
      </c>
      <c r="E9" s="16" t="s">
        <v>89</v>
      </c>
      <c r="F9" s="16"/>
      <c r="G9" s="190"/>
      <c r="H9" s="190"/>
      <c r="I9" s="190"/>
      <c r="J9" s="191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8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x14ac:dyDescent="0.3">
      <c r="A11" s="189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75</v>
      </c>
      <c r="Y11" s="11" t="s">
        <v>65</v>
      </c>
      <c r="Z11" s="11" t="s">
        <v>65</v>
      </c>
      <c r="AA11" s="38" t="s">
        <v>75</v>
      </c>
      <c r="AB11" s="11" t="s">
        <v>65</v>
      </c>
      <c r="AC11" s="11" t="s">
        <v>65</v>
      </c>
      <c r="AD11" s="38" t="s">
        <v>75</v>
      </c>
      <c r="AE11" s="11" t="s">
        <v>65</v>
      </c>
      <c r="AF11" s="11" t="s">
        <v>65</v>
      </c>
      <c r="AG11" s="38" t="s">
        <v>75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8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103" customFormat="1" x14ac:dyDescent="0.3">
      <c r="A13" s="130" t="s">
        <v>806</v>
      </c>
      <c r="B13" s="78" t="s">
        <v>1262</v>
      </c>
      <c r="C13" s="78" t="s">
        <v>805</v>
      </c>
      <c r="D13" s="79">
        <v>2</v>
      </c>
      <c r="E13" s="79" t="s">
        <v>96</v>
      </c>
      <c r="F13" s="78" t="s">
        <v>808</v>
      </c>
      <c r="G13" s="78" t="s">
        <v>250</v>
      </c>
      <c r="H13" s="78" t="s">
        <v>661</v>
      </c>
      <c r="I13" s="78" t="s">
        <v>807</v>
      </c>
      <c r="J13" s="80" t="s">
        <v>531</v>
      </c>
      <c r="K13" s="81" t="s">
        <v>97</v>
      </c>
      <c r="L13" s="81" t="s">
        <v>98</v>
      </c>
      <c r="M13" s="81" t="s">
        <v>99</v>
      </c>
      <c r="N13" s="81">
        <v>4</v>
      </c>
      <c r="O13" s="81" t="s">
        <v>100</v>
      </c>
      <c r="P13" s="81">
        <v>1598</v>
      </c>
      <c r="Q13" s="41" t="s">
        <v>159</v>
      </c>
      <c r="R13" s="82" t="s">
        <v>102</v>
      </c>
      <c r="S13" s="41" t="s">
        <v>245</v>
      </c>
      <c r="T13" s="81" t="s">
        <v>104</v>
      </c>
      <c r="U13" s="82" t="s">
        <v>105</v>
      </c>
      <c r="V13" s="83">
        <v>16</v>
      </c>
      <c r="W13" s="83">
        <v>202</v>
      </c>
      <c r="X13" s="82" t="s">
        <v>106</v>
      </c>
      <c r="Y13" s="83">
        <v>26</v>
      </c>
      <c r="Z13" s="83">
        <v>87</v>
      </c>
      <c r="AA13" s="82" t="s">
        <v>106</v>
      </c>
      <c r="AB13" s="83"/>
      <c r="AC13" s="83"/>
      <c r="AD13" s="82"/>
      <c r="AE13" s="83"/>
      <c r="AF13" s="83"/>
      <c r="AG13" s="82"/>
      <c r="AH13" s="82" t="s">
        <v>800</v>
      </c>
      <c r="AI13" s="84">
        <v>62.7</v>
      </c>
      <c r="AJ13" s="41" t="s">
        <v>128</v>
      </c>
      <c r="AK13" s="41" t="s">
        <v>108</v>
      </c>
      <c r="AL13" s="45">
        <f t="shared" ref="AL13:AL16" si="0">P13</f>
        <v>1598</v>
      </c>
      <c r="AM13" s="41" t="s">
        <v>109</v>
      </c>
      <c r="AN13" s="41">
        <v>1</v>
      </c>
      <c r="AO13" s="41" t="s">
        <v>110</v>
      </c>
    </row>
    <row r="14" spans="1:41" s="103" customFormat="1" x14ac:dyDescent="0.3">
      <c r="A14" s="130" t="s">
        <v>806</v>
      </c>
      <c r="B14" s="78" t="s">
        <v>1262</v>
      </c>
      <c r="C14" s="78" t="s">
        <v>810</v>
      </c>
      <c r="D14" s="79">
        <v>2</v>
      </c>
      <c r="E14" s="79" t="s">
        <v>96</v>
      </c>
      <c r="F14" s="78" t="s">
        <v>808</v>
      </c>
      <c r="G14" s="78" t="s">
        <v>250</v>
      </c>
      <c r="H14" s="78" t="s">
        <v>661</v>
      </c>
      <c r="I14" s="78" t="s">
        <v>807</v>
      </c>
      <c r="J14" s="80" t="s">
        <v>531</v>
      </c>
      <c r="K14" s="81" t="s">
        <v>97</v>
      </c>
      <c r="L14" s="81" t="s">
        <v>98</v>
      </c>
      <c r="M14" s="81" t="s">
        <v>99</v>
      </c>
      <c r="N14" s="81">
        <v>4</v>
      </c>
      <c r="O14" s="81" t="s">
        <v>100</v>
      </c>
      <c r="P14" s="81">
        <v>1598</v>
      </c>
      <c r="Q14" s="41" t="s">
        <v>159</v>
      </c>
      <c r="R14" s="82" t="s">
        <v>102</v>
      </c>
      <c r="S14" s="41" t="s">
        <v>245</v>
      </c>
      <c r="T14" s="81" t="s">
        <v>104</v>
      </c>
      <c r="U14" s="82" t="s">
        <v>105</v>
      </c>
      <c r="V14" s="83">
        <v>21</v>
      </c>
      <c r="W14" s="83">
        <v>242</v>
      </c>
      <c r="X14" s="82" t="s">
        <v>106</v>
      </c>
      <c r="Y14" s="83">
        <v>40</v>
      </c>
      <c r="Z14" s="83">
        <v>57</v>
      </c>
      <c r="AA14" s="82" t="s">
        <v>106</v>
      </c>
      <c r="AB14" s="83"/>
      <c r="AC14" s="83"/>
      <c r="AD14" s="82"/>
      <c r="AE14" s="83"/>
      <c r="AF14" s="83"/>
      <c r="AG14" s="82"/>
      <c r="AH14" s="82" t="s">
        <v>800</v>
      </c>
      <c r="AI14" s="84">
        <v>62.7</v>
      </c>
      <c r="AJ14" s="41" t="s">
        <v>128</v>
      </c>
      <c r="AK14" s="41" t="s">
        <v>108</v>
      </c>
      <c r="AL14" s="45">
        <f t="shared" si="0"/>
        <v>1598</v>
      </c>
      <c r="AM14" s="41" t="s">
        <v>109</v>
      </c>
      <c r="AN14" s="41">
        <v>2</v>
      </c>
      <c r="AO14" s="41" t="s">
        <v>110</v>
      </c>
    </row>
    <row r="15" spans="1:41" s="103" customFormat="1" x14ac:dyDescent="0.3">
      <c r="A15" s="130" t="s">
        <v>806</v>
      </c>
      <c r="B15" s="78" t="s">
        <v>1262</v>
      </c>
      <c r="C15" s="78" t="s">
        <v>811</v>
      </c>
      <c r="D15" s="79">
        <v>2</v>
      </c>
      <c r="E15" s="79" t="s">
        <v>96</v>
      </c>
      <c r="F15" s="78" t="s">
        <v>808</v>
      </c>
      <c r="G15" s="78" t="s">
        <v>250</v>
      </c>
      <c r="H15" s="78" t="s">
        <v>661</v>
      </c>
      <c r="I15" s="78" t="s">
        <v>807</v>
      </c>
      <c r="J15" s="80" t="s">
        <v>531</v>
      </c>
      <c r="K15" s="81" t="s">
        <v>97</v>
      </c>
      <c r="L15" s="81" t="s">
        <v>98</v>
      </c>
      <c r="M15" s="81" t="s">
        <v>99</v>
      </c>
      <c r="N15" s="81">
        <v>4</v>
      </c>
      <c r="O15" s="81" t="s">
        <v>100</v>
      </c>
      <c r="P15" s="81">
        <v>1598</v>
      </c>
      <c r="Q15" s="41" t="s">
        <v>159</v>
      </c>
      <c r="R15" s="82" t="s">
        <v>102</v>
      </c>
      <c r="S15" s="41" t="s">
        <v>245</v>
      </c>
      <c r="T15" s="81" t="s">
        <v>104</v>
      </c>
      <c r="U15" s="82" t="s">
        <v>105</v>
      </c>
      <c r="V15" s="83">
        <v>13</v>
      </c>
      <c r="W15" s="83">
        <v>177</v>
      </c>
      <c r="X15" s="82" t="s">
        <v>106</v>
      </c>
      <c r="Y15" s="83">
        <v>13</v>
      </c>
      <c r="Z15" s="83">
        <v>153</v>
      </c>
      <c r="AA15" s="82" t="s">
        <v>106</v>
      </c>
      <c r="AB15" s="83"/>
      <c r="AC15" s="83"/>
      <c r="AD15" s="82"/>
      <c r="AE15" s="83"/>
      <c r="AF15" s="83"/>
      <c r="AG15" s="82"/>
      <c r="AH15" s="82" t="s">
        <v>568</v>
      </c>
      <c r="AI15" s="84">
        <v>59.7</v>
      </c>
      <c r="AJ15" s="41" t="s">
        <v>128</v>
      </c>
      <c r="AK15" s="41" t="s">
        <v>108</v>
      </c>
      <c r="AL15" s="45">
        <f t="shared" si="0"/>
        <v>1598</v>
      </c>
      <c r="AM15" s="41" t="s">
        <v>109</v>
      </c>
      <c r="AN15" s="41">
        <v>3</v>
      </c>
      <c r="AO15" s="41" t="s">
        <v>110</v>
      </c>
    </row>
    <row r="16" spans="1:41" s="103" customFormat="1" x14ac:dyDescent="0.3">
      <c r="A16" s="130" t="s">
        <v>806</v>
      </c>
      <c r="B16" s="78" t="s">
        <v>1287</v>
      </c>
      <c r="C16" s="78" t="s">
        <v>1025</v>
      </c>
      <c r="D16" s="79">
        <v>2</v>
      </c>
      <c r="E16" s="79" t="s">
        <v>96</v>
      </c>
      <c r="F16" s="78" t="s">
        <v>1330</v>
      </c>
      <c r="G16" s="78" t="s">
        <v>250</v>
      </c>
      <c r="H16" s="78" t="s">
        <v>661</v>
      </c>
      <c r="I16" s="78" t="s">
        <v>1027</v>
      </c>
      <c r="J16" s="80" t="s">
        <v>531</v>
      </c>
      <c r="K16" s="81" t="s">
        <v>97</v>
      </c>
      <c r="L16" s="81" t="s">
        <v>98</v>
      </c>
      <c r="M16" s="81" t="s">
        <v>99</v>
      </c>
      <c r="N16" s="81">
        <v>4</v>
      </c>
      <c r="O16" s="81" t="s">
        <v>100</v>
      </c>
      <c r="P16" s="81">
        <v>1598</v>
      </c>
      <c r="Q16" s="41" t="s">
        <v>159</v>
      </c>
      <c r="R16" s="82" t="s">
        <v>102</v>
      </c>
      <c r="S16" s="41" t="s">
        <v>245</v>
      </c>
      <c r="T16" s="81" t="s">
        <v>104</v>
      </c>
      <c r="U16" s="82" t="s">
        <v>105</v>
      </c>
      <c r="V16" s="83">
        <v>18</v>
      </c>
      <c r="W16" s="83">
        <v>279</v>
      </c>
      <c r="X16" s="82" t="s">
        <v>106</v>
      </c>
      <c r="Y16" s="83">
        <v>22</v>
      </c>
      <c r="Z16" s="83">
        <v>175</v>
      </c>
      <c r="AA16" s="82" t="s">
        <v>106</v>
      </c>
      <c r="AB16" s="83"/>
      <c r="AC16" s="83"/>
      <c r="AD16" s="82"/>
      <c r="AE16" s="83"/>
      <c r="AF16" s="83"/>
      <c r="AG16" s="82"/>
      <c r="AH16" s="82" t="s">
        <v>800</v>
      </c>
      <c r="AI16" s="84">
        <v>61.1</v>
      </c>
      <c r="AJ16" s="41" t="s">
        <v>128</v>
      </c>
      <c r="AK16" s="41" t="s">
        <v>108</v>
      </c>
      <c r="AL16" s="45">
        <f t="shared" si="0"/>
        <v>1598</v>
      </c>
      <c r="AM16" s="41" t="s">
        <v>109</v>
      </c>
      <c r="AN16" s="41">
        <v>4</v>
      </c>
      <c r="AO16" s="41" t="s">
        <v>110</v>
      </c>
    </row>
    <row r="17" spans="1:41" s="103" customFormat="1" x14ac:dyDescent="0.3">
      <c r="A17" s="130" t="s">
        <v>806</v>
      </c>
      <c r="B17" s="78" t="s">
        <v>1287</v>
      </c>
      <c r="C17" s="78" t="s">
        <v>1026</v>
      </c>
      <c r="D17" s="79">
        <v>2</v>
      </c>
      <c r="E17" s="79" t="s">
        <v>96</v>
      </c>
      <c r="F17" s="78" t="s">
        <v>1330</v>
      </c>
      <c r="G17" s="78" t="s">
        <v>250</v>
      </c>
      <c r="H17" s="78" t="s">
        <v>661</v>
      </c>
      <c r="I17" s="78" t="s">
        <v>1027</v>
      </c>
      <c r="J17" s="80" t="s">
        <v>531</v>
      </c>
      <c r="K17" s="81" t="s">
        <v>97</v>
      </c>
      <c r="L17" s="81" t="s">
        <v>98</v>
      </c>
      <c r="M17" s="81" t="s">
        <v>99</v>
      </c>
      <c r="N17" s="81">
        <v>4</v>
      </c>
      <c r="O17" s="81" t="s">
        <v>100</v>
      </c>
      <c r="P17" s="81">
        <v>1598</v>
      </c>
      <c r="Q17" s="41" t="s">
        <v>159</v>
      </c>
      <c r="R17" s="82" t="s">
        <v>102</v>
      </c>
      <c r="S17" s="41" t="s">
        <v>245</v>
      </c>
      <c r="T17" s="81" t="s">
        <v>104</v>
      </c>
      <c r="U17" s="82" t="s">
        <v>105</v>
      </c>
      <c r="V17" s="83">
        <v>13</v>
      </c>
      <c r="W17" s="83">
        <v>177</v>
      </c>
      <c r="X17" s="82" t="s">
        <v>106</v>
      </c>
      <c r="Y17" s="83">
        <v>13</v>
      </c>
      <c r="Z17" s="83">
        <v>153</v>
      </c>
      <c r="AA17" s="82" t="s">
        <v>106</v>
      </c>
      <c r="AB17" s="83"/>
      <c r="AC17" s="83"/>
      <c r="AD17" s="82"/>
      <c r="AE17" s="83"/>
      <c r="AF17" s="83"/>
      <c r="AG17" s="82"/>
      <c r="AH17" s="82" t="s">
        <v>568</v>
      </c>
      <c r="AI17" s="84">
        <v>58.2</v>
      </c>
      <c r="AJ17" s="41" t="s">
        <v>128</v>
      </c>
      <c r="AK17" s="41" t="s">
        <v>108</v>
      </c>
      <c r="AL17" s="45">
        <f t="shared" ref="AL17" si="1">P17</f>
        <v>1598</v>
      </c>
      <c r="AM17" s="41" t="s">
        <v>109</v>
      </c>
      <c r="AN17" s="41">
        <v>4</v>
      </c>
      <c r="AO17" s="41" t="s">
        <v>110</v>
      </c>
    </row>
  </sheetData>
  <autoFilter ref="A12" xr:uid="{00000000-0009-0000-0000-00001D000000}"/>
  <mergeCells count="9">
    <mergeCell ref="F2:J3"/>
    <mergeCell ref="K7:U7"/>
    <mergeCell ref="V7:AG7"/>
    <mergeCell ref="AH7:AN7"/>
    <mergeCell ref="A8:A11"/>
    <mergeCell ref="V8:AA8"/>
    <mergeCell ref="AB8:AG8"/>
    <mergeCell ref="G9:J9"/>
    <mergeCell ref="B7:J7"/>
  </mergeCells>
  <pageMargins left="0.28000000000000003" right="0.34" top="0.36" bottom="0.26" header="0.31496062992125984" footer="0.17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euil9">
    <pageSetUpPr fitToPage="1"/>
  </sheetPr>
  <dimension ref="A2:AN22"/>
  <sheetViews>
    <sheetView zoomScaleNormal="100" workbookViewId="0"/>
  </sheetViews>
  <sheetFormatPr baseColWidth="10" defaultColWidth="11.5546875" defaultRowHeight="14.4" x14ac:dyDescent="0.3"/>
  <cols>
    <col min="1" max="1" width="23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29.5546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1"/>
      <c r="B12" s="91"/>
      <c r="C12" s="91"/>
      <c r="D12" s="91"/>
      <c r="E12" s="91"/>
      <c r="F12" s="91"/>
      <c r="G12" s="91"/>
      <c r="H12" s="91"/>
      <c r="I12" s="91"/>
      <c r="J12" s="9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44" t="s">
        <v>224</v>
      </c>
      <c r="B13" s="44" t="s">
        <v>223</v>
      </c>
      <c r="C13" s="47">
        <v>2</v>
      </c>
      <c r="D13" s="44" t="s">
        <v>222</v>
      </c>
      <c r="E13" s="41" t="s">
        <v>284</v>
      </c>
      <c r="F13" s="89" t="s">
        <v>233</v>
      </c>
      <c r="G13" s="89" t="s">
        <v>234</v>
      </c>
      <c r="H13" s="89" t="s">
        <v>232</v>
      </c>
      <c r="I13" s="41" t="s">
        <v>251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127</v>
      </c>
      <c r="U13" s="53">
        <v>290</v>
      </c>
      <c r="V13" s="54">
        <v>1</v>
      </c>
      <c r="W13" s="54" t="s">
        <v>106</v>
      </c>
      <c r="X13" s="54">
        <v>237</v>
      </c>
      <c r="Y13" s="54">
        <v>1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58.22</v>
      </c>
      <c r="AI13" s="59" t="s">
        <v>138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110</v>
      </c>
    </row>
    <row r="15" spans="1:40" x14ac:dyDescent="0.3">
      <c r="H15" s="96"/>
    </row>
    <row r="21" spans="4:4" x14ac:dyDescent="0.3">
      <c r="D21" s="90"/>
    </row>
    <row r="22" spans="4:4" x14ac:dyDescent="0.3">
      <c r="D22" s="90"/>
    </row>
  </sheetData>
  <autoFilter ref="A12:A13" xr:uid="{00000000-0009-0000-0000-00001E000000}"/>
  <mergeCells count="16">
    <mergeCell ref="AG7:AM7"/>
    <mergeCell ref="A8:A11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euil8">
    <pageSetUpPr fitToPage="1"/>
  </sheetPr>
  <dimension ref="A2:AN32"/>
  <sheetViews>
    <sheetView zoomScaleNormal="100" workbookViewId="0"/>
  </sheetViews>
  <sheetFormatPr baseColWidth="10" defaultColWidth="11.5546875" defaultRowHeight="14.4" x14ac:dyDescent="0.3"/>
  <cols>
    <col min="1" max="1" width="34.664062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29.1093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1"/>
      <c r="B12" s="91"/>
      <c r="C12" s="91"/>
      <c r="D12" s="91"/>
      <c r="E12" s="91"/>
      <c r="F12" s="91"/>
      <c r="G12" s="91"/>
      <c r="H12" s="91"/>
      <c r="I12" s="91"/>
      <c r="J12" s="9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256</v>
      </c>
      <c r="B13" s="44" t="s">
        <v>221</v>
      </c>
      <c r="C13" s="47">
        <v>2</v>
      </c>
      <c r="D13" s="44" t="s">
        <v>222</v>
      </c>
      <c r="E13" s="44" t="s">
        <v>346</v>
      </c>
      <c r="F13" s="89" t="s">
        <v>233</v>
      </c>
      <c r="G13" s="89" t="s">
        <v>235</v>
      </c>
      <c r="H13" s="89" t="s">
        <v>238</v>
      </c>
      <c r="I13" s="41" t="s">
        <v>251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103</v>
      </c>
      <c r="S13" s="59" t="s">
        <v>126</v>
      </c>
      <c r="T13" s="59" t="s">
        <v>127</v>
      </c>
      <c r="U13" s="53">
        <v>207</v>
      </c>
      <c r="V13" s="54">
        <v>5</v>
      </c>
      <c r="W13" s="54" t="s">
        <v>106</v>
      </c>
      <c r="X13" s="54">
        <v>312</v>
      </c>
      <c r="Y13" s="54">
        <v>2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51.64</v>
      </c>
      <c r="AI13" s="59" t="s">
        <v>128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205</v>
      </c>
    </row>
    <row r="14" spans="1:40" s="60" customFormat="1" x14ac:dyDescent="0.3">
      <c r="A14" s="104" t="s">
        <v>256</v>
      </c>
      <c r="B14" s="44" t="s">
        <v>221</v>
      </c>
      <c r="C14" s="47">
        <v>2</v>
      </c>
      <c r="D14" s="44" t="s">
        <v>222</v>
      </c>
      <c r="E14" s="44" t="s">
        <v>346</v>
      </c>
      <c r="F14" s="89" t="s">
        <v>233</v>
      </c>
      <c r="G14" s="89" t="s">
        <v>235</v>
      </c>
      <c r="H14" s="89" t="s">
        <v>239</v>
      </c>
      <c r="I14" s="41" t="s">
        <v>251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1461</v>
      </c>
      <c r="P14" s="59" t="s">
        <v>101</v>
      </c>
      <c r="Q14" s="59" t="s">
        <v>102</v>
      </c>
      <c r="R14" s="59" t="s">
        <v>103</v>
      </c>
      <c r="S14" s="59" t="s">
        <v>126</v>
      </c>
      <c r="T14" s="59" t="s">
        <v>127</v>
      </c>
      <c r="U14" s="53">
        <v>207</v>
      </c>
      <c r="V14" s="54">
        <v>5</v>
      </c>
      <c r="W14" s="54" t="s">
        <v>106</v>
      </c>
      <c r="X14" s="54">
        <v>312</v>
      </c>
      <c r="Y14" s="54">
        <v>2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51.64</v>
      </c>
      <c r="AI14" s="59" t="s">
        <v>128</v>
      </c>
      <c r="AJ14" s="59" t="s">
        <v>108</v>
      </c>
      <c r="AK14" s="59">
        <f t="shared" ref="AK14:AK23" si="0">O14</f>
        <v>1461</v>
      </c>
      <c r="AL14" s="59" t="s">
        <v>129</v>
      </c>
      <c r="AM14" s="59">
        <v>1</v>
      </c>
      <c r="AN14" s="44" t="s">
        <v>205</v>
      </c>
    </row>
    <row r="15" spans="1:40" s="60" customFormat="1" x14ac:dyDescent="0.3">
      <c r="A15" s="104" t="s">
        <v>257</v>
      </c>
      <c r="B15" s="44" t="s">
        <v>221</v>
      </c>
      <c r="C15" s="47">
        <v>2</v>
      </c>
      <c r="D15" s="44" t="s">
        <v>222</v>
      </c>
      <c r="E15" s="44" t="s">
        <v>346</v>
      </c>
      <c r="F15" s="89" t="s">
        <v>233</v>
      </c>
      <c r="G15" s="89" t="s">
        <v>236</v>
      </c>
      <c r="H15" s="44" t="s">
        <v>240</v>
      </c>
      <c r="I15" s="41" t="s">
        <v>253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1461</v>
      </c>
      <c r="P15" s="59" t="s">
        <v>101</v>
      </c>
      <c r="Q15" s="59" t="s">
        <v>102</v>
      </c>
      <c r="R15" s="59" t="s">
        <v>103</v>
      </c>
      <c r="S15" s="59" t="s">
        <v>126</v>
      </c>
      <c r="T15" s="59" t="s">
        <v>127</v>
      </c>
      <c r="U15" s="53">
        <v>207</v>
      </c>
      <c r="V15" s="54">
        <v>5</v>
      </c>
      <c r="W15" s="54" t="s">
        <v>106</v>
      </c>
      <c r="X15" s="54">
        <v>312</v>
      </c>
      <c r="Y15" s="54">
        <v>2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51.64</v>
      </c>
      <c r="AI15" s="59" t="s">
        <v>128</v>
      </c>
      <c r="AJ15" s="59" t="s">
        <v>108</v>
      </c>
      <c r="AK15" s="59">
        <f t="shared" si="0"/>
        <v>1461</v>
      </c>
      <c r="AL15" s="59" t="s">
        <v>129</v>
      </c>
      <c r="AM15" s="59">
        <v>1</v>
      </c>
      <c r="AN15" s="44" t="s">
        <v>205</v>
      </c>
    </row>
    <row r="16" spans="1:40" s="60" customFormat="1" x14ac:dyDescent="0.3">
      <c r="A16" s="104" t="s">
        <v>257</v>
      </c>
      <c r="B16" s="44" t="s">
        <v>221</v>
      </c>
      <c r="C16" s="47">
        <v>2</v>
      </c>
      <c r="D16" s="44" t="s">
        <v>222</v>
      </c>
      <c r="E16" s="44" t="s">
        <v>346</v>
      </c>
      <c r="F16" s="89" t="s">
        <v>233</v>
      </c>
      <c r="G16" s="89" t="s">
        <v>236</v>
      </c>
      <c r="H16" s="89" t="s">
        <v>241</v>
      </c>
      <c r="I16" s="41" t="s">
        <v>251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1461</v>
      </c>
      <c r="P16" s="59" t="s">
        <v>101</v>
      </c>
      <c r="Q16" s="59" t="s">
        <v>102</v>
      </c>
      <c r="R16" s="59" t="s">
        <v>103</v>
      </c>
      <c r="S16" s="59" t="s">
        <v>126</v>
      </c>
      <c r="T16" s="59" t="s">
        <v>127</v>
      </c>
      <c r="U16" s="53">
        <v>207</v>
      </c>
      <c r="V16" s="54">
        <v>5</v>
      </c>
      <c r="W16" s="54" t="s">
        <v>106</v>
      </c>
      <c r="X16" s="54">
        <v>312</v>
      </c>
      <c r="Y16" s="54">
        <v>2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51.64</v>
      </c>
      <c r="AI16" s="59" t="s">
        <v>128</v>
      </c>
      <c r="AJ16" s="59" t="s">
        <v>108</v>
      </c>
      <c r="AK16" s="59">
        <f t="shared" si="0"/>
        <v>1461</v>
      </c>
      <c r="AL16" s="59" t="s">
        <v>129</v>
      </c>
      <c r="AM16" s="59">
        <v>1</v>
      </c>
      <c r="AN16" s="44" t="s">
        <v>205</v>
      </c>
    </row>
    <row r="17" spans="1:40" s="60" customFormat="1" x14ac:dyDescent="0.3">
      <c r="A17" s="104" t="s">
        <v>257</v>
      </c>
      <c r="B17" s="44" t="s">
        <v>221</v>
      </c>
      <c r="C17" s="47">
        <v>2</v>
      </c>
      <c r="D17" s="44" t="s">
        <v>222</v>
      </c>
      <c r="E17" s="44" t="s">
        <v>346</v>
      </c>
      <c r="F17" s="89" t="s">
        <v>233</v>
      </c>
      <c r="G17" s="89" t="s">
        <v>236</v>
      </c>
      <c r="H17" s="44" t="s">
        <v>238</v>
      </c>
      <c r="I17" s="41" t="s">
        <v>251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1461</v>
      </c>
      <c r="P17" s="59" t="s">
        <v>101</v>
      </c>
      <c r="Q17" s="59" t="s">
        <v>102</v>
      </c>
      <c r="R17" s="59" t="s">
        <v>103</v>
      </c>
      <c r="S17" s="59" t="s">
        <v>126</v>
      </c>
      <c r="T17" s="59" t="s">
        <v>127</v>
      </c>
      <c r="U17" s="53">
        <v>207</v>
      </c>
      <c r="V17" s="54">
        <v>5</v>
      </c>
      <c r="W17" s="54" t="s">
        <v>106</v>
      </c>
      <c r="X17" s="54">
        <v>312</v>
      </c>
      <c r="Y17" s="54">
        <v>2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51.64</v>
      </c>
      <c r="AI17" s="59" t="s">
        <v>128</v>
      </c>
      <c r="AJ17" s="59" t="s">
        <v>108</v>
      </c>
      <c r="AK17" s="59">
        <f t="shared" si="0"/>
        <v>1461</v>
      </c>
      <c r="AL17" s="59" t="s">
        <v>129</v>
      </c>
      <c r="AM17" s="59">
        <v>1</v>
      </c>
      <c r="AN17" s="44" t="s">
        <v>205</v>
      </c>
    </row>
    <row r="18" spans="1:40" s="43" customFormat="1" x14ac:dyDescent="0.3">
      <c r="A18" s="104" t="s">
        <v>258</v>
      </c>
      <c r="B18" s="44" t="s">
        <v>221</v>
      </c>
      <c r="C18" s="47">
        <v>2</v>
      </c>
      <c r="D18" s="44" t="s">
        <v>222</v>
      </c>
      <c r="E18" s="44" t="s">
        <v>346</v>
      </c>
      <c r="F18" s="89" t="s">
        <v>233</v>
      </c>
      <c r="G18" s="89" t="s">
        <v>236</v>
      </c>
      <c r="H18" s="89" t="s">
        <v>242</v>
      </c>
      <c r="I18" s="41" t="s">
        <v>251</v>
      </c>
      <c r="J18" s="59" t="s">
        <v>97</v>
      </c>
      <c r="K18" s="59" t="s">
        <v>124</v>
      </c>
      <c r="L18" s="59" t="s">
        <v>99</v>
      </c>
      <c r="M18" s="59">
        <v>4</v>
      </c>
      <c r="N18" s="59" t="s">
        <v>100</v>
      </c>
      <c r="O18" s="59">
        <v>1461</v>
      </c>
      <c r="P18" s="59" t="s">
        <v>101</v>
      </c>
      <c r="Q18" s="59" t="s">
        <v>102</v>
      </c>
      <c r="R18" s="59" t="s">
        <v>103</v>
      </c>
      <c r="S18" s="59" t="s">
        <v>126</v>
      </c>
      <c r="T18" s="59" t="s">
        <v>127</v>
      </c>
      <c r="U18" s="53">
        <v>207</v>
      </c>
      <c r="V18" s="54">
        <v>5</v>
      </c>
      <c r="W18" s="54" t="s">
        <v>106</v>
      </c>
      <c r="X18" s="54">
        <v>312</v>
      </c>
      <c r="Y18" s="54">
        <v>2</v>
      </c>
      <c r="Z18" s="54" t="s">
        <v>106</v>
      </c>
      <c r="AA18" s="51" t="s">
        <v>113</v>
      </c>
      <c r="AB18" s="51" t="s">
        <v>113</v>
      </c>
      <c r="AC18" s="49" t="s">
        <v>113</v>
      </c>
      <c r="AD18" s="51" t="s">
        <v>113</v>
      </c>
      <c r="AE18" s="51" t="s">
        <v>113</v>
      </c>
      <c r="AF18" s="49" t="s">
        <v>113</v>
      </c>
      <c r="AG18" s="54" t="s">
        <v>124</v>
      </c>
      <c r="AH18" s="52">
        <v>51.64</v>
      </c>
      <c r="AI18" s="59" t="s">
        <v>128</v>
      </c>
      <c r="AJ18" s="59" t="s">
        <v>108</v>
      </c>
      <c r="AK18" s="59">
        <f t="shared" si="0"/>
        <v>1461</v>
      </c>
      <c r="AL18" s="59" t="s">
        <v>129</v>
      </c>
      <c r="AM18" s="59">
        <v>1</v>
      </c>
      <c r="AN18" s="44" t="s">
        <v>205</v>
      </c>
    </row>
    <row r="19" spans="1:40" s="43" customFormat="1" x14ac:dyDescent="0.3">
      <c r="A19" s="104" t="s">
        <v>257</v>
      </c>
      <c r="B19" s="44" t="s">
        <v>221</v>
      </c>
      <c r="C19" s="47">
        <v>2</v>
      </c>
      <c r="D19" s="44" t="s">
        <v>222</v>
      </c>
      <c r="E19" s="44" t="s">
        <v>346</v>
      </c>
      <c r="F19" s="89" t="s">
        <v>233</v>
      </c>
      <c r="G19" s="89" t="s">
        <v>236</v>
      </c>
      <c r="H19" s="44" t="s">
        <v>239</v>
      </c>
      <c r="I19" s="41" t="s">
        <v>251</v>
      </c>
      <c r="J19" s="59" t="s">
        <v>97</v>
      </c>
      <c r="K19" s="59" t="s">
        <v>124</v>
      </c>
      <c r="L19" s="59" t="s">
        <v>99</v>
      </c>
      <c r="M19" s="59">
        <v>4</v>
      </c>
      <c r="N19" s="59" t="s">
        <v>100</v>
      </c>
      <c r="O19" s="59">
        <v>1461</v>
      </c>
      <c r="P19" s="59" t="s">
        <v>101</v>
      </c>
      <c r="Q19" s="59" t="s">
        <v>102</v>
      </c>
      <c r="R19" s="59" t="s">
        <v>103</v>
      </c>
      <c r="S19" s="59" t="s">
        <v>126</v>
      </c>
      <c r="T19" s="59" t="s">
        <v>127</v>
      </c>
      <c r="U19" s="53">
        <v>207</v>
      </c>
      <c r="V19" s="54">
        <v>5</v>
      </c>
      <c r="W19" s="54" t="s">
        <v>106</v>
      </c>
      <c r="X19" s="54">
        <v>312</v>
      </c>
      <c r="Y19" s="54">
        <v>2</v>
      </c>
      <c r="Z19" s="54" t="s">
        <v>106</v>
      </c>
      <c r="AA19" s="51" t="s">
        <v>113</v>
      </c>
      <c r="AB19" s="51" t="s">
        <v>113</v>
      </c>
      <c r="AC19" s="49" t="s">
        <v>113</v>
      </c>
      <c r="AD19" s="51" t="s">
        <v>113</v>
      </c>
      <c r="AE19" s="51" t="s">
        <v>113</v>
      </c>
      <c r="AF19" s="49" t="s">
        <v>113</v>
      </c>
      <c r="AG19" s="54" t="s">
        <v>124</v>
      </c>
      <c r="AH19" s="52">
        <v>51.64</v>
      </c>
      <c r="AI19" s="59" t="s">
        <v>128</v>
      </c>
      <c r="AJ19" s="59" t="s">
        <v>108</v>
      </c>
      <c r="AK19" s="59">
        <f t="shared" si="0"/>
        <v>1461</v>
      </c>
      <c r="AL19" s="59" t="s">
        <v>129</v>
      </c>
      <c r="AM19" s="59">
        <v>1</v>
      </c>
      <c r="AN19" s="44" t="s">
        <v>205</v>
      </c>
    </row>
    <row r="20" spans="1:40" s="43" customFormat="1" x14ac:dyDescent="0.3">
      <c r="A20" s="104" t="s">
        <v>258</v>
      </c>
      <c r="B20" s="44" t="s">
        <v>221</v>
      </c>
      <c r="C20" s="47">
        <v>2</v>
      </c>
      <c r="D20" s="44" t="s">
        <v>222</v>
      </c>
      <c r="E20" s="44" t="s">
        <v>346</v>
      </c>
      <c r="F20" s="89" t="s">
        <v>233</v>
      </c>
      <c r="G20" s="89" t="s">
        <v>236</v>
      </c>
      <c r="H20" s="89" t="s">
        <v>243</v>
      </c>
      <c r="I20" s="41" t="s">
        <v>251</v>
      </c>
      <c r="J20" s="59" t="s">
        <v>97</v>
      </c>
      <c r="K20" s="59" t="s">
        <v>124</v>
      </c>
      <c r="L20" s="59" t="s">
        <v>99</v>
      </c>
      <c r="M20" s="59">
        <v>4</v>
      </c>
      <c r="N20" s="59" t="s">
        <v>100</v>
      </c>
      <c r="O20" s="59">
        <v>1461</v>
      </c>
      <c r="P20" s="59" t="s">
        <v>101</v>
      </c>
      <c r="Q20" s="59" t="s">
        <v>102</v>
      </c>
      <c r="R20" s="59" t="s">
        <v>103</v>
      </c>
      <c r="S20" s="59" t="s">
        <v>126</v>
      </c>
      <c r="T20" s="59" t="s">
        <v>127</v>
      </c>
      <c r="U20" s="53">
        <v>207</v>
      </c>
      <c r="V20" s="54">
        <v>5</v>
      </c>
      <c r="W20" s="54" t="s">
        <v>106</v>
      </c>
      <c r="X20" s="54">
        <v>312</v>
      </c>
      <c r="Y20" s="54">
        <v>2</v>
      </c>
      <c r="Z20" s="54" t="s">
        <v>106</v>
      </c>
      <c r="AA20" s="51" t="s">
        <v>113</v>
      </c>
      <c r="AB20" s="51" t="s">
        <v>113</v>
      </c>
      <c r="AC20" s="49" t="s">
        <v>113</v>
      </c>
      <c r="AD20" s="51" t="s">
        <v>113</v>
      </c>
      <c r="AE20" s="51" t="s">
        <v>113</v>
      </c>
      <c r="AF20" s="49" t="s">
        <v>113</v>
      </c>
      <c r="AG20" s="54" t="s">
        <v>124</v>
      </c>
      <c r="AH20" s="52">
        <v>51.64</v>
      </c>
      <c r="AI20" s="59" t="s">
        <v>128</v>
      </c>
      <c r="AJ20" s="59" t="s">
        <v>108</v>
      </c>
      <c r="AK20" s="59">
        <f t="shared" si="0"/>
        <v>1461</v>
      </c>
      <c r="AL20" s="59" t="s">
        <v>129</v>
      </c>
      <c r="AM20" s="59">
        <v>1</v>
      </c>
      <c r="AN20" s="44" t="s">
        <v>205</v>
      </c>
    </row>
    <row r="21" spans="1:40" s="43" customFormat="1" x14ac:dyDescent="0.3">
      <c r="A21" s="104" t="s">
        <v>259</v>
      </c>
      <c r="B21" s="44" t="s">
        <v>221</v>
      </c>
      <c r="C21" s="47">
        <v>2</v>
      </c>
      <c r="D21" s="44" t="s">
        <v>222</v>
      </c>
      <c r="E21" s="44" t="s">
        <v>346</v>
      </c>
      <c r="F21" s="89" t="s">
        <v>233</v>
      </c>
      <c r="G21" s="89" t="s">
        <v>237</v>
      </c>
      <c r="H21" s="44" t="s">
        <v>241</v>
      </c>
      <c r="I21" s="41" t="s">
        <v>251</v>
      </c>
      <c r="J21" s="59" t="s">
        <v>97</v>
      </c>
      <c r="K21" s="59" t="s">
        <v>124</v>
      </c>
      <c r="L21" s="59" t="s">
        <v>99</v>
      </c>
      <c r="M21" s="59">
        <v>4</v>
      </c>
      <c r="N21" s="59" t="s">
        <v>100</v>
      </c>
      <c r="O21" s="59">
        <v>1461</v>
      </c>
      <c r="P21" s="59" t="s">
        <v>101</v>
      </c>
      <c r="Q21" s="59" t="s">
        <v>102</v>
      </c>
      <c r="R21" s="59" t="s">
        <v>103</v>
      </c>
      <c r="S21" s="59" t="s">
        <v>126</v>
      </c>
      <c r="T21" s="59" t="s">
        <v>127</v>
      </c>
      <c r="U21" s="53">
        <v>207</v>
      </c>
      <c r="V21" s="54">
        <v>5</v>
      </c>
      <c r="W21" s="54" t="s">
        <v>106</v>
      </c>
      <c r="X21" s="54">
        <v>312</v>
      </c>
      <c r="Y21" s="54">
        <v>2</v>
      </c>
      <c r="Z21" s="54" t="s">
        <v>106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54" t="s">
        <v>124</v>
      </c>
      <c r="AH21" s="52">
        <v>51.64</v>
      </c>
      <c r="AI21" s="59" t="s">
        <v>128</v>
      </c>
      <c r="AJ21" s="59" t="s">
        <v>108</v>
      </c>
      <c r="AK21" s="59">
        <f t="shared" si="0"/>
        <v>1461</v>
      </c>
      <c r="AL21" s="59" t="s">
        <v>129</v>
      </c>
      <c r="AM21" s="59">
        <v>1</v>
      </c>
      <c r="AN21" s="44" t="s">
        <v>205</v>
      </c>
    </row>
    <row r="22" spans="1:40" s="43" customFormat="1" x14ac:dyDescent="0.3">
      <c r="A22" s="104" t="s">
        <v>259</v>
      </c>
      <c r="B22" s="44" t="s">
        <v>221</v>
      </c>
      <c r="C22" s="47">
        <v>2</v>
      </c>
      <c r="D22" s="44" t="s">
        <v>222</v>
      </c>
      <c r="E22" s="44" t="s">
        <v>346</v>
      </c>
      <c r="F22" s="89" t="s">
        <v>233</v>
      </c>
      <c r="G22" s="89" t="s">
        <v>237</v>
      </c>
      <c r="H22" s="89" t="s">
        <v>238</v>
      </c>
      <c r="I22" s="41" t="s">
        <v>251</v>
      </c>
      <c r="J22" s="59" t="s">
        <v>97</v>
      </c>
      <c r="K22" s="59" t="s">
        <v>124</v>
      </c>
      <c r="L22" s="59" t="s">
        <v>99</v>
      </c>
      <c r="M22" s="59">
        <v>4</v>
      </c>
      <c r="N22" s="59" t="s">
        <v>100</v>
      </c>
      <c r="O22" s="59">
        <v>1461</v>
      </c>
      <c r="P22" s="59" t="s">
        <v>101</v>
      </c>
      <c r="Q22" s="59" t="s">
        <v>102</v>
      </c>
      <c r="R22" s="59" t="s">
        <v>103</v>
      </c>
      <c r="S22" s="59" t="s">
        <v>126</v>
      </c>
      <c r="T22" s="59" t="s">
        <v>127</v>
      </c>
      <c r="U22" s="53">
        <v>207</v>
      </c>
      <c r="V22" s="54">
        <v>5</v>
      </c>
      <c r="W22" s="54" t="s">
        <v>106</v>
      </c>
      <c r="X22" s="54">
        <v>312</v>
      </c>
      <c r="Y22" s="54">
        <v>2</v>
      </c>
      <c r="Z22" s="54" t="s">
        <v>106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54" t="s">
        <v>124</v>
      </c>
      <c r="AH22" s="52">
        <v>51.64</v>
      </c>
      <c r="AI22" s="59" t="s">
        <v>128</v>
      </c>
      <c r="AJ22" s="59" t="s">
        <v>108</v>
      </c>
      <c r="AK22" s="59">
        <f t="shared" si="0"/>
        <v>1461</v>
      </c>
      <c r="AL22" s="59" t="s">
        <v>129</v>
      </c>
      <c r="AM22" s="59">
        <v>1</v>
      </c>
      <c r="AN22" s="44" t="s">
        <v>205</v>
      </c>
    </row>
    <row r="23" spans="1:40" s="43" customFormat="1" x14ac:dyDescent="0.3">
      <c r="A23" s="104" t="s">
        <v>260</v>
      </c>
      <c r="B23" s="44" t="s">
        <v>221</v>
      </c>
      <c r="C23" s="47">
        <v>2</v>
      </c>
      <c r="D23" s="44" t="s">
        <v>222</v>
      </c>
      <c r="E23" s="41" t="s">
        <v>345</v>
      </c>
      <c r="F23" s="89" t="s">
        <v>233</v>
      </c>
      <c r="G23" s="89" t="s">
        <v>237</v>
      </c>
      <c r="H23" s="44" t="s">
        <v>243</v>
      </c>
      <c r="I23" s="41" t="s">
        <v>251</v>
      </c>
      <c r="J23" s="59" t="s">
        <v>97</v>
      </c>
      <c r="K23" s="59" t="s">
        <v>124</v>
      </c>
      <c r="L23" s="59" t="s">
        <v>99</v>
      </c>
      <c r="M23" s="59">
        <v>4</v>
      </c>
      <c r="N23" s="59" t="s">
        <v>100</v>
      </c>
      <c r="O23" s="59">
        <v>1461</v>
      </c>
      <c r="P23" s="59" t="s">
        <v>101</v>
      </c>
      <c r="Q23" s="59" t="s">
        <v>102</v>
      </c>
      <c r="R23" s="59" t="s">
        <v>103</v>
      </c>
      <c r="S23" s="59" t="s">
        <v>126</v>
      </c>
      <c r="T23" s="59" t="s">
        <v>127</v>
      </c>
      <c r="U23" s="53">
        <v>207</v>
      </c>
      <c r="V23" s="54">
        <v>5</v>
      </c>
      <c r="W23" s="54" t="s">
        <v>106</v>
      </c>
      <c r="X23" s="54">
        <v>312</v>
      </c>
      <c r="Y23" s="54">
        <v>2</v>
      </c>
      <c r="Z23" s="54" t="s">
        <v>106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54" t="s">
        <v>124</v>
      </c>
      <c r="AH23" s="52">
        <v>51.64</v>
      </c>
      <c r="AI23" s="59" t="s">
        <v>128</v>
      </c>
      <c r="AJ23" s="59" t="s">
        <v>108</v>
      </c>
      <c r="AK23" s="59">
        <f t="shared" si="0"/>
        <v>1461</v>
      </c>
      <c r="AL23" s="59" t="s">
        <v>129</v>
      </c>
      <c r="AM23" s="59">
        <v>1</v>
      </c>
      <c r="AN23" s="44" t="s">
        <v>205</v>
      </c>
    </row>
    <row r="31" spans="1:40" x14ac:dyDescent="0.3">
      <c r="D31" s="90"/>
    </row>
    <row r="32" spans="1:40" x14ac:dyDescent="0.3">
      <c r="D32" s="90"/>
    </row>
  </sheetData>
  <autoFilter ref="A12:A23" xr:uid="{00000000-0009-0000-0000-00001F000000}"/>
  <mergeCells count="16">
    <mergeCell ref="AG7:AM7"/>
    <mergeCell ref="A8:A11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AO43"/>
  <sheetViews>
    <sheetView zoomScaleNormal="100" workbookViewId="0"/>
  </sheetViews>
  <sheetFormatPr baseColWidth="10" defaultColWidth="11.5546875" defaultRowHeight="14.4" x14ac:dyDescent="0.3"/>
  <cols>
    <col min="1" max="1" width="34.6640625" style="57" bestFit="1" customWidth="1"/>
    <col min="2" max="2" width="26.5546875" style="57" bestFit="1" customWidth="1"/>
    <col min="3" max="3" width="17" style="57" customWidth="1"/>
    <col min="4" max="4" width="6.88671875" style="57" customWidth="1"/>
    <col min="5" max="5" width="9.44140625" style="57" customWidth="1"/>
    <col min="6" max="6" width="33" style="57" bestFit="1" customWidth="1"/>
    <col min="7" max="7" width="5.109375" style="57" bestFit="1" customWidth="1"/>
    <col min="8" max="8" width="7.109375" style="57" bestFit="1" customWidth="1"/>
    <col min="9" max="9" width="15.77734375" style="57" bestFit="1" customWidth="1"/>
    <col min="10" max="10" width="23.109375" style="57" bestFit="1" customWidth="1"/>
    <col min="11" max="11" width="7.33203125" style="57" bestFit="1" customWidth="1"/>
    <col min="12" max="12" width="5.88671875" style="57" bestFit="1" customWidth="1"/>
    <col min="13" max="13" width="7.6640625" style="57" bestFit="1" customWidth="1"/>
    <col min="14" max="14" width="6.33203125" style="57" bestFit="1" customWidth="1"/>
    <col min="15" max="15" width="7" style="57" bestFit="1" customWidth="1"/>
    <col min="16" max="16" width="7.33203125" style="57" bestFit="1" customWidth="1"/>
    <col min="17" max="17" width="8.33203125" style="57" bestFit="1" customWidth="1"/>
    <col min="18" max="18" width="7.33203125" style="57" bestFit="1" customWidth="1"/>
    <col min="19" max="19" width="16.6640625" style="57" bestFit="1" customWidth="1"/>
    <col min="20" max="20" width="14.33203125" style="57" bestFit="1" customWidth="1"/>
    <col min="21" max="21" width="22.6640625" style="57" bestFit="1" customWidth="1"/>
    <col min="22" max="33" width="9.5546875" style="57" customWidth="1"/>
    <col min="34" max="34" width="8.109375" style="57" bestFit="1" customWidth="1"/>
    <col min="35" max="35" width="16.33203125" style="57" bestFit="1" customWidth="1"/>
    <col min="36" max="38" width="11.5546875" style="57"/>
    <col min="39" max="39" width="14.6640625" style="57" bestFit="1" customWidth="1"/>
    <col min="40" max="40" width="11.5546875" style="57"/>
    <col min="41" max="41" width="13" style="57" customWidth="1"/>
    <col min="42" max="16384" width="11.5546875" style="57"/>
  </cols>
  <sheetData>
    <row r="2" spans="1:41" x14ac:dyDescent="0.3">
      <c r="F2" s="182" t="s">
        <v>144</v>
      </c>
      <c r="G2" s="182"/>
      <c r="H2" s="182"/>
      <c r="I2" s="182"/>
      <c r="J2" s="182"/>
    </row>
    <row r="3" spans="1:41" x14ac:dyDescent="0.3">
      <c r="F3" s="182"/>
      <c r="G3" s="182"/>
      <c r="H3" s="182"/>
      <c r="I3" s="182"/>
      <c r="J3" s="182"/>
    </row>
    <row r="4" spans="1:41" x14ac:dyDescent="0.3">
      <c r="F4" s="58"/>
      <c r="G4" s="58"/>
      <c r="H4" s="58"/>
      <c r="I4" s="58"/>
      <c r="J4" s="58"/>
    </row>
    <row r="7" spans="1:41" s="62" customFormat="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61" t="s">
        <v>22</v>
      </c>
    </row>
    <row r="8" spans="1:41" s="62" customFormat="1" x14ac:dyDescent="0.3">
      <c r="A8" s="173"/>
      <c r="B8" s="173" t="s">
        <v>1191</v>
      </c>
      <c r="C8" s="173" t="s">
        <v>145</v>
      </c>
      <c r="D8" s="173" t="s">
        <v>146</v>
      </c>
      <c r="E8" s="173" t="s">
        <v>147</v>
      </c>
      <c r="F8" s="173" t="s">
        <v>42</v>
      </c>
      <c r="G8" s="173" t="s">
        <v>43</v>
      </c>
      <c r="H8" s="173" t="s">
        <v>91</v>
      </c>
      <c r="I8" s="173" t="s">
        <v>0</v>
      </c>
      <c r="J8" s="173" t="s">
        <v>44</v>
      </c>
      <c r="K8" s="147" t="s">
        <v>4</v>
      </c>
      <c r="L8" s="63" t="s">
        <v>5</v>
      </c>
      <c r="M8" s="147" t="s">
        <v>6</v>
      </c>
      <c r="N8" s="63" t="s">
        <v>7</v>
      </c>
      <c r="O8" s="147" t="s">
        <v>8</v>
      </c>
      <c r="P8" s="63" t="s">
        <v>9</v>
      </c>
      <c r="Q8" s="147" t="s">
        <v>10</v>
      </c>
      <c r="R8" s="63" t="s">
        <v>11</v>
      </c>
      <c r="S8" s="147" t="s">
        <v>12</v>
      </c>
      <c r="T8" s="63" t="s">
        <v>13</v>
      </c>
      <c r="U8" s="63" t="s">
        <v>14</v>
      </c>
      <c r="V8" s="179" t="s">
        <v>148</v>
      </c>
      <c r="W8" s="180"/>
      <c r="X8" s="180"/>
      <c r="Y8" s="180"/>
      <c r="Z8" s="180"/>
      <c r="AA8" s="181"/>
      <c r="AB8" s="179" t="s">
        <v>149</v>
      </c>
      <c r="AC8" s="180"/>
      <c r="AD8" s="180"/>
      <c r="AE8" s="180"/>
      <c r="AF8" s="180"/>
      <c r="AG8" s="181"/>
      <c r="AH8" s="61" t="s">
        <v>17</v>
      </c>
      <c r="AI8" s="61" t="s">
        <v>18</v>
      </c>
      <c r="AJ8" s="61" t="s">
        <v>17</v>
      </c>
      <c r="AK8" s="61" t="s">
        <v>19</v>
      </c>
      <c r="AL8" s="61" t="s">
        <v>20</v>
      </c>
      <c r="AM8" s="61" t="s">
        <v>21</v>
      </c>
      <c r="AN8" s="61" t="s">
        <v>78</v>
      </c>
      <c r="AO8" s="61" t="s">
        <v>84</v>
      </c>
    </row>
    <row r="9" spans="1:41" s="62" customFormat="1" ht="15.6" x14ac:dyDescent="0.35">
      <c r="A9" s="174"/>
      <c r="B9" s="174"/>
      <c r="C9" s="174"/>
      <c r="D9" s="174"/>
      <c r="E9" s="174" t="s">
        <v>89</v>
      </c>
      <c r="F9" s="174"/>
      <c r="G9" s="174"/>
      <c r="H9" s="174"/>
      <c r="I9" s="174"/>
      <c r="J9" s="174"/>
      <c r="K9" s="64" t="s">
        <v>23</v>
      </c>
      <c r="L9" s="65" t="s">
        <v>24</v>
      </c>
      <c r="M9" s="64" t="s">
        <v>25</v>
      </c>
      <c r="N9" s="65" t="s">
        <v>26</v>
      </c>
      <c r="O9" s="64" t="s">
        <v>27</v>
      </c>
      <c r="P9" s="65" t="s">
        <v>28</v>
      </c>
      <c r="Q9" s="64" t="s">
        <v>29</v>
      </c>
      <c r="R9" s="65" t="s">
        <v>30</v>
      </c>
      <c r="S9" s="64" t="s">
        <v>31</v>
      </c>
      <c r="T9" s="65" t="s">
        <v>32</v>
      </c>
      <c r="U9" s="65" t="s">
        <v>82</v>
      </c>
      <c r="V9" s="65" t="s">
        <v>150</v>
      </c>
      <c r="W9" s="65" t="s">
        <v>151</v>
      </c>
      <c r="X9" s="66" t="s">
        <v>152</v>
      </c>
      <c r="Y9" s="65" t="s">
        <v>153</v>
      </c>
      <c r="Z9" s="65" t="s">
        <v>154</v>
      </c>
      <c r="AA9" s="66" t="s">
        <v>155</v>
      </c>
      <c r="AB9" s="67" t="s">
        <v>150</v>
      </c>
      <c r="AC9" s="65" t="s">
        <v>151</v>
      </c>
      <c r="AD9" s="66" t="s">
        <v>156</v>
      </c>
      <c r="AE9" s="65" t="s">
        <v>153</v>
      </c>
      <c r="AF9" s="65" t="s">
        <v>154</v>
      </c>
      <c r="AG9" s="68" t="s">
        <v>155</v>
      </c>
      <c r="AH9" s="61" t="s">
        <v>35</v>
      </c>
      <c r="AI9" s="61" t="s">
        <v>36</v>
      </c>
      <c r="AJ9" s="61" t="s">
        <v>37</v>
      </c>
      <c r="AK9" s="61" t="s">
        <v>38</v>
      </c>
      <c r="AL9" s="61" t="s">
        <v>28</v>
      </c>
      <c r="AM9" s="61" t="s">
        <v>39</v>
      </c>
      <c r="AN9" s="61" t="s">
        <v>79</v>
      </c>
      <c r="AO9" s="61" t="s">
        <v>40</v>
      </c>
    </row>
    <row r="10" spans="1:41" s="62" customFormat="1" x14ac:dyDescent="0.3">
      <c r="A10" s="174"/>
      <c r="B10" s="174"/>
      <c r="C10" s="174"/>
      <c r="D10" s="174"/>
      <c r="E10" s="174" t="s">
        <v>88</v>
      </c>
      <c r="F10" s="174"/>
      <c r="G10" s="174"/>
      <c r="H10" s="174"/>
      <c r="I10" s="174"/>
      <c r="J10" s="174"/>
      <c r="K10" s="69" t="s">
        <v>24</v>
      </c>
      <c r="L10" s="70"/>
      <c r="M10" s="69" t="s">
        <v>45</v>
      </c>
      <c r="N10" s="70"/>
      <c r="O10" s="69" t="s">
        <v>46</v>
      </c>
      <c r="P10" s="70" t="s">
        <v>47</v>
      </c>
      <c r="Q10" s="69" t="s">
        <v>48</v>
      </c>
      <c r="R10" s="70"/>
      <c r="S10" s="69" t="s">
        <v>49</v>
      </c>
      <c r="T10" s="70" t="s">
        <v>50</v>
      </c>
      <c r="U10" s="65" t="s">
        <v>83</v>
      </c>
      <c r="V10" s="67" t="s">
        <v>74</v>
      </c>
      <c r="W10" s="70" t="s">
        <v>74</v>
      </c>
      <c r="X10" s="71" t="s">
        <v>74</v>
      </c>
      <c r="Y10" s="67" t="s">
        <v>73</v>
      </c>
      <c r="Z10" s="70" t="s">
        <v>73</v>
      </c>
      <c r="AA10" s="71" t="s">
        <v>73</v>
      </c>
      <c r="AB10" s="67" t="s">
        <v>74</v>
      </c>
      <c r="AC10" s="70" t="s">
        <v>74</v>
      </c>
      <c r="AD10" s="71" t="s">
        <v>74</v>
      </c>
      <c r="AE10" s="67" t="s">
        <v>73</v>
      </c>
      <c r="AF10" s="70" t="s">
        <v>73</v>
      </c>
      <c r="AG10" s="72" t="s">
        <v>73</v>
      </c>
      <c r="AH10" s="61" t="s">
        <v>51</v>
      </c>
      <c r="AI10" s="61" t="s">
        <v>81</v>
      </c>
      <c r="AJ10" s="61" t="s">
        <v>24</v>
      </c>
      <c r="AK10" s="73"/>
      <c r="AL10" s="61" t="s">
        <v>47</v>
      </c>
      <c r="AM10" s="61" t="s">
        <v>52</v>
      </c>
      <c r="AN10" s="61" t="s">
        <v>80</v>
      </c>
      <c r="AO10" s="61" t="s">
        <v>53</v>
      </c>
    </row>
    <row r="11" spans="1:41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46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5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65</v>
      </c>
      <c r="X11" s="76" t="s">
        <v>689</v>
      </c>
      <c r="Y11" s="74" t="s">
        <v>65</v>
      </c>
      <c r="Z11" s="74" t="s">
        <v>65</v>
      </c>
      <c r="AA11" s="76" t="s">
        <v>689</v>
      </c>
      <c r="AB11" s="74" t="s">
        <v>65</v>
      </c>
      <c r="AC11" s="74" t="s">
        <v>65</v>
      </c>
      <c r="AD11" s="76" t="s">
        <v>689</v>
      </c>
      <c r="AE11" s="74" t="s">
        <v>65</v>
      </c>
      <c r="AF11" s="74" t="s">
        <v>65</v>
      </c>
      <c r="AG11" s="76" t="s">
        <v>689</v>
      </c>
      <c r="AH11" s="77" t="s">
        <v>66</v>
      </c>
      <c r="AI11" s="77" t="s">
        <v>67</v>
      </c>
      <c r="AJ11" s="77" t="s">
        <v>68</v>
      </c>
      <c r="AK11" s="77" t="s">
        <v>69</v>
      </c>
      <c r="AL11" s="77" t="s">
        <v>70</v>
      </c>
      <c r="AM11" s="77" t="s">
        <v>71</v>
      </c>
      <c r="AN11" s="77" t="s">
        <v>72</v>
      </c>
      <c r="AO11" s="77" t="s">
        <v>60</v>
      </c>
    </row>
    <row r="12" spans="1:41" s="62" customFormat="1" x14ac:dyDescent="0.3">
      <c r="A12" s="145"/>
      <c r="B12" s="158"/>
      <c r="C12" s="145"/>
      <c r="D12" s="145"/>
      <c r="E12" s="145"/>
      <c r="F12" s="145"/>
      <c r="G12" s="145"/>
      <c r="H12" s="145"/>
      <c r="I12" s="145"/>
      <c r="J12" s="145"/>
      <c r="K12" s="146"/>
      <c r="L12" s="74"/>
      <c r="M12" s="74"/>
      <c r="N12" s="74"/>
      <c r="O12" s="74"/>
      <c r="P12" s="75"/>
      <c r="Q12" s="74"/>
      <c r="R12" s="74"/>
      <c r="S12" s="74"/>
      <c r="T12" s="74"/>
      <c r="U12" s="74"/>
      <c r="V12" s="74"/>
      <c r="W12" s="74"/>
      <c r="X12" s="76"/>
      <c r="Y12" s="74"/>
      <c r="Z12" s="74"/>
      <c r="AA12" s="76"/>
      <c r="AB12" s="74"/>
      <c r="AC12" s="74"/>
      <c r="AD12" s="76"/>
      <c r="AE12" s="74"/>
      <c r="AF12" s="74"/>
      <c r="AG12" s="76"/>
      <c r="AH12" s="77"/>
      <c r="AI12" s="77"/>
      <c r="AJ12" s="77"/>
      <c r="AK12" s="77"/>
      <c r="AL12" s="77"/>
      <c r="AM12" s="77"/>
      <c r="AN12" s="77"/>
      <c r="AO12" s="77"/>
    </row>
    <row r="13" spans="1:41" s="60" customFormat="1" x14ac:dyDescent="0.3">
      <c r="A13" s="104" t="s">
        <v>931</v>
      </c>
      <c r="B13" s="44" t="s">
        <v>1288</v>
      </c>
      <c r="C13" s="44" t="s">
        <v>858</v>
      </c>
      <c r="D13" s="47">
        <v>2</v>
      </c>
      <c r="E13" s="44" t="s">
        <v>222</v>
      </c>
      <c r="F13" s="44" t="s">
        <v>861</v>
      </c>
      <c r="G13" s="89" t="s">
        <v>233</v>
      </c>
      <c r="H13" s="89" t="s">
        <v>859</v>
      </c>
      <c r="I13" s="89" t="s">
        <v>860</v>
      </c>
      <c r="J13" s="41" t="s">
        <v>579</v>
      </c>
      <c r="K13" s="59" t="s">
        <v>97</v>
      </c>
      <c r="L13" s="59" t="s">
        <v>124</v>
      </c>
      <c r="M13" s="59" t="s">
        <v>99</v>
      </c>
      <c r="N13" s="59">
        <v>4</v>
      </c>
      <c r="O13" s="59" t="s">
        <v>100</v>
      </c>
      <c r="P13" s="59">
        <v>1461</v>
      </c>
      <c r="Q13" s="59" t="s">
        <v>101</v>
      </c>
      <c r="R13" s="59" t="s">
        <v>102</v>
      </c>
      <c r="S13" s="59" t="s">
        <v>125</v>
      </c>
      <c r="T13" s="59" t="s">
        <v>707</v>
      </c>
      <c r="U13" s="59" t="s">
        <v>127</v>
      </c>
      <c r="V13" s="53">
        <v>39</v>
      </c>
      <c r="W13" s="54">
        <v>2</v>
      </c>
      <c r="X13" s="54">
        <v>1.76</v>
      </c>
      <c r="Y13" s="54">
        <v>29</v>
      </c>
      <c r="Z13" s="54">
        <v>1</v>
      </c>
      <c r="AA13" s="54">
        <v>0.04</v>
      </c>
      <c r="AB13" s="51"/>
      <c r="AC13" s="51"/>
      <c r="AD13" s="49"/>
      <c r="AE13" s="51"/>
      <c r="AF13" s="51"/>
      <c r="AG13" s="49"/>
      <c r="AH13" s="54" t="s">
        <v>124</v>
      </c>
      <c r="AI13" s="52">
        <v>40.5</v>
      </c>
      <c r="AJ13" s="59" t="s">
        <v>128</v>
      </c>
      <c r="AK13" s="59" t="s">
        <v>108</v>
      </c>
      <c r="AL13" s="59">
        <f t="shared" ref="AL13" si="0">P13</f>
        <v>1461</v>
      </c>
      <c r="AM13" s="59" t="s">
        <v>707</v>
      </c>
      <c r="AN13" s="59">
        <v>1</v>
      </c>
      <c r="AO13" s="44" t="s">
        <v>110</v>
      </c>
    </row>
    <row r="14" spans="1:41" s="60" customFormat="1" x14ac:dyDescent="0.3">
      <c r="A14" s="104" t="s">
        <v>1055</v>
      </c>
      <c r="B14" s="44" t="s">
        <v>1288</v>
      </c>
      <c r="C14" s="44" t="s">
        <v>858</v>
      </c>
      <c r="D14" s="47">
        <v>2</v>
      </c>
      <c r="E14" s="44" t="s">
        <v>222</v>
      </c>
      <c r="F14" s="44" t="s">
        <v>861</v>
      </c>
      <c r="G14" s="89" t="s">
        <v>233</v>
      </c>
      <c r="H14" s="89" t="s">
        <v>871</v>
      </c>
      <c r="I14" s="89" t="s">
        <v>860</v>
      </c>
      <c r="J14" s="41" t="s">
        <v>579</v>
      </c>
      <c r="K14" s="59" t="s">
        <v>97</v>
      </c>
      <c r="L14" s="59" t="s">
        <v>124</v>
      </c>
      <c r="M14" s="59" t="s">
        <v>99</v>
      </c>
      <c r="N14" s="59">
        <v>4</v>
      </c>
      <c r="O14" s="59" t="s">
        <v>100</v>
      </c>
      <c r="P14" s="59">
        <v>1461</v>
      </c>
      <c r="Q14" s="59" t="s">
        <v>101</v>
      </c>
      <c r="R14" s="59" t="s">
        <v>102</v>
      </c>
      <c r="S14" s="59" t="s">
        <v>125</v>
      </c>
      <c r="T14" s="59" t="s">
        <v>707</v>
      </c>
      <c r="U14" s="59" t="s">
        <v>127</v>
      </c>
      <c r="V14" s="53">
        <v>39</v>
      </c>
      <c r="W14" s="54">
        <v>2</v>
      </c>
      <c r="X14" s="54">
        <v>1.76</v>
      </c>
      <c r="Y14" s="54">
        <v>29</v>
      </c>
      <c r="Z14" s="54">
        <v>1</v>
      </c>
      <c r="AA14" s="54">
        <v>0.04</v>
      </c>
      <c r="AB14" s="51"/>
      <c r="AC14" s="51"/>
      <c r="AD14" s="49"/>
      <c r="AE14" s="51"/>
      <c r="AF14" s="51"/>
      <c r="AG14" s="49"/>
      <c r="AH14" s="54" t="s">
        <v>124</v>
      </c>
      <c r="AI14" s="52">
        <v>40.5</v>
      </c>
      <c r="AJ14" s="59" t="s">
        <v>128</v>
      </c>
      <c r="AK14" s="59" t="s">
        <v>108</v>
      </c>
      <c r="AL14" s="59">
        <f t="shared" ref="AL14:AL34" si="1">P14</f>
        <v>1461</v>
      </c>
      <c r="AM14" s="59" t="s">
        <v>707</v>
      </c>
      <c r="AN14" s="59">
        <v>1</v>
      </c>
      <c r="AO14" s="44" t="s">
        <v>110</v>
      </c>
    </row>
    <row r="15" spans="1:41" s="60" customFormat="1" x14ac:dyDescent="0.3">
      <c r="A15" s="104" t="s">
        <v>931</v>
      </c>
      <c r="B15" s="44" t="s">
        <v>1288</v>
      </c>
      <c r="C15" s="44" t="s">
        <v>862</v>
      </c>
      <c r="D15" s="47">
        <v>2</v>
      </c>
      <c r="E15" s="44" t="s">
        <v>222</v>
      </c>
      <c r="F15" s="44" t="s">
        <v>861</v>
      </c>
      <c r="G15" s="89" t="s">
        <v>233</v>
      </c>
      <c r="H15" s="89" t="s">
        <v>859</v>
      </c>
      <c r="I15" s="89" t="s">
        <v>860</v>
      </c>
      <c r="J15" s="41" t="s">
        <v>579</v>
      </c>
      <c r="K15" s="59" t="s">
        <v>97</v>
      </c>
      <c r="L15" s="59" t="s">
        <v>124</v>
      </c>
      <c r="M15" s="59" t="s">
        <v>99</v>
      </c>
      <c r="N15" s="59">
        <v>4</v>
      </c>
      <c r="O15" s="59" t="s">
        <v>100</v>
      </c>
      <c r="P15" s="59">
        <v>1461</v>
      </c>
      <c r="Q15" s="59" t="s">
        <v>101</v>
      </c>
      <c r="R15" s="59" t="s">
        <v>102</v>
      </c>
      <c r="S15" s="59" t="s">
        <v>125</v>
      </c>
      <c r="T15" s="59" t="s">
        <v>707</v>
      </c>
      <c r="U15" s="59" t="s">
        <v>127</v>
      </c>
      <c r="V15" s="53">
        <v>22</v>
      </c>
      <c r="W15" s="54">
        <v>7</v>
      </c>
      <c r="X15" s="54">
        <v>7.0000000000000007E-2</v>
      </c>
      <c r="Y15" s="54">
        <v>26</v>
      </c>
      <c r="Z15" s="54">
        <v>8</v>
      </c>
      <c r="AA15" s="54">
        <v>0.06</v>
      </c>
      <c r="AB15" s="51"/>
      <c r="AC15" s="51"/>
      <c r="AD15" s="49"/>
      <c r="AE15" s="51"/>
      <c r="AF15" s="51"/>
      <c r="AG15" s="49"/>
      <c r="AH15" s="54" t="s">
        <v>124</v>
      </c>
      <c r="AI15" s="52">
        <v>40.5</v>
      </c>
      <c r="AJ15" s="59" t="s">
        <v>128</v>
      </c>
      <c r="AK15" s="59" t="s">
        <v>108</v>
      </c>
      <c r="AL15" s="59">
        <f t="shared" ref="AL15" si="2">P15</f>
        <v>1461</v>
      </c>
      <c r="AM15" s="59" t="s">
        <v>707</v>
      </c>
      <c r="AN15" s="59">
        <v>2</v>
      </c>
      <c r="AO15" s="44" t="s">
        <v>110</v>
      </c>
    </row>
    <row r="16" spans="1:41" s="60" customFormat="1" x14ac:dyDescent="0.3">
      <c r="A16" s="104" t="s">
        <v>1055</v>
      </c>
      <c r="B16" s="44" t="s">
        <v>1288</v>
      </c>
      <c r="C16" s="44" t="s">
        <v>862</v>
      </c>
      <c r="D16" s="47">
        <v>2</v>
      </c>
      <c r="E16" s="44" t="s">
        <v>222</v>
      </c>
      <c r="F16" s="44" t="s">
        <v>861</v>
      </c>
      <c r="G16" s="89" t="s">
        <v>233</v>
      </c>
      <c r="H16" s="89" t="s">
        <v>871</v>
      </c>
      <c r="I16" s="89" t="s">
        <v>860</v>
      </c>
      <c r="J16" s="41" t="s">
        <v>579</v>
      </c>
      <c r="K16" s="59" t="s">
        <v>97</v>
      </c>
      <c r="L16" s="59" t="s">
        <v>124</v>
      </c>
      <c r="M16" s="59" t="s">
        <v>99</v>
      </c>
      <c r="N16" s="59">
        <v>4</v>
      </c>
      <c r="O16" s="59" t="s">
        <v>100</v>
      </c>
      <c r="P16" s="59">
        <v>1461</v>
      </c>
      <c r="Q16" s="59" t="s">
        <v>101</v>
      </c>
      <c r="R16" s="59" t="s">
        <v>102</v>
      </c>
      <c r="S16" s="59" t="s">
        <v>125</v>
      </c>
      <c r="T16" s="59" t="s">
        <v>707</v>
      </c>
      <c r="U16" s="59" t="s">
        <v>127</v>
      </c>
      <c r="V16" s="53">
        <v>22</v>
      </c>
      <c r="W16" s="54">
        <v>7</v>
      </c>
      <c r="X16" s="54">
        <v>7.0000000000000007E-2</v>
      </c>
      <c r="Y16" s="54">
        <v>26</v>
      </c>
      <c r="Z16" s="54">
        <v>8</v>
      </c>
      <c r="AA16" s="54">
        <v>0.06</v>
      </c>
      <c r="AB16" s="51"/>
      <c r="AC16" s="51"/>
      <c r="AD16" s="49"/>
      <c r="AE16" s="51"/>
      <c r="AF16" s="51"/>
      <c r="AG16" s="49"/>
      <c r="AH16" s="54" t="s">
        <v>124</v>
      </c>
      <c r="AI16" s="52">
        <v>40.5</v>
      </c>
      <c r="AJ16" s="59" t="s">
        <v>128</v>
      </c>
      <c r="AK16" s="59" t="s">
        <v>108</v>
      </c>
      <c r="AL16" s="59">
        <f t="shared" si="1"/>
        <v>1461</v>
      </c>
      <c r="AM16" s="59" t="s">
        <v>707</v>
      </c>
      <c r="AN16" s="59">
        <v>2</v>
      </c>
      <c r="AO16" s="44" t="s">
        <v>110</v>
      </c>
    </row>
    <row r="17" spans="1:41" s="60" customFormat="1" x14ac:dyDescent="0.3">
      <c r="A17" s="104" t="s">
        <v>932</v>
      </c>
      <c r="B17" s="44" t="s">
        <v>1289</v>
      </c>
      <c r="C17" s="44" t="s">
        <v>863</v>
      </c>
      <c r="D17" s="47">
        <v>2</v>
      </c>
      <c r="E17" s="44" t="s">
        <v>222</v>
      </c>
      <c r="F17" s="44" t="s">
        <v>869</v>
      </c>
      <c r="G17" s="89" t="s">
        <v>233</v>
      </c>
      <c r="H17" s="89" t="s">
        <v>864</v>
      </c>
      <c r="I17" s="89" t="s">
        <v>865</v>
      </c>
      <c r="J17" s="41" t="s">
        <v>579</v>
      </c>
      <c r="K17" s="59" t="s">
        <v>97</v>
      </c>
      <c r="L17" s="59" t="s">
        <v>124</v>
      </c>
      <c r="M17" s="59" t="s">
        <v>99</v>
      </c>
      <c r="N17" s="59">
        <v>4</v>
      </c>
      <c r="O17" s="59" t="s">
        <v>100</v>
      </c>
      <c r="P17" s="59">
        <v>1461</v>
      </c>
      <c r="Q17" s="59" t="s">
        <v>101</v>
      </c>
      <c r="R17" s="59" t="s">
        <v>102</v>
      </c>
      <c r="S17" s="59" t="s">
        <v>125</v>
      </c>
      <c r="T17" s="59" t="s">
        <v>707</v>
      </c>
      <c r="U17" s="59" t="s">
        <v>127</v>
      </c>
      <c r="V17" s="53">
        <v>53</v>
      </c>
      <c r="W17" s="54">
        <v>2</v>
      </c>
      <c r="X17" s="54">
        <v>0.28999999999999998</v>
      </c>
      <c r="Y17" s="54">
        <v>58</v>
      </c>
      <c r="Z17" s="54">
        <v>4</v>
      </c>
      <c r="AA17" s="54">
        <v>0.65</v>
      </c>
      <c r="AB17" s="51"/>
      <c r="AC17" s="51"/>
      <c r="AD17" s="49"/>
      <c r="AE17" s="51"/>
      <c r="AF17" s="51"/>
      <c r="AG17" s="49"/>
      <c r="AH17" s="54" t="s">
        <v>124</v>
      </c>
      <c r="AI17" s="52">
        <v>62.4</v>
      </c>
      <c r="AJ17" s="59" t="s">
        <v>128</v>
      </c>
      <c r="AK17" s="59" t="s">
        <v>108</v>
      </c>
      <c r="AL17" s="59">
        <f t="shared" si="1"/>
        <v>1461</v>
      </c>
      <c r="AM17" s="59" t="s">
        <v>707</v>
      </c>
      <c r="AN17" s="59">
        <v>3</v>
      </c>
      <c r="AO17" s="44" t="s">
        <v>110</v>
      </c>
    </row>
    <row r="18" spans="1:41" s="60" customFormat="1" x14ac:dyDescent="0.3">
      <c r="A18" s="104" t="s">
        <v>932</v>
      </c>
      <c r="B18" s="44" t="s">
        <v>1289</v>
      </c>
      <c r="C18" s="44" t="s">
        <v>863</v>
      </c>
      <c r="D18" s="47">
        <v>2</v>
      </c>
      <c r="E18" s="44" t="s">
        <v>222</v>
      </c>
      <c r="F18" s="44" t="s">
        <v>869</v>
      </c>
      <c r="G18" s="89" t="s">
        <v>233</v>
      </c>
      <c r="H18" s="89" t="s">
        <v>864</v>
      </c>
      <c r="I18" s="89" t="s">
        <v>866</v>
      </c>
      <c r="J18" s="41" t="s">
        <v>579</v>
      </c>
      <c r="K18" s="59" t="s">
        <v>97</v>
      </c>
      <c r="L18" s="59" t="s">
        <v>124</v>
      </c>
      <c r="M18" s="59" t="s">
        <v>99</v>
      </c>
      <c r="N18" s="59">
        <v>4</v>
      </c>
      <c r="O18" s="59" t="s">
        <v>100</v>
      </c>
      <c r="P18" s="59">
        <v>1461</v>
      </c>
      <c r="Q18" s="59" t="s">
        <v>101</v>
      </c>
      <c r="R18" s="59" t="s">
        <v>102</v>
      </c>
      <c r="S18" s="59" t="s">
        <v>125</v>
      </c>
      <c r="T18" s="59" t="s">
        <v>707</v>
      </c>
      <c r="U18" s="59" t="s">
        <v>127</v>
      </c>
      <c r="V18" s="53">
        <v>53</v>
      </c>
      <c r="W18" s="54">
        <v>2</v>
      </c>
      <c r="X18" s="54">
        <v>0.28999999999999998</v>
      </c>
      <c r="Y18" s="54">
        <v>58</v>
      </c>
      <c r="Z18" s="54">
        <v>4</v>
      </c>
      <c r="AA18" s="54">
        <v>0.65</v>
      </c>
      <c r="AB18" s="51"/>
      <c r="AC18" s="51"/>
      <c r="AD18" s="49"/>
      <c r="AE18" s="51"/>
      <c r="AF18" s="51"/>
      <c r="AG18" s="49"/>
      <c r="AH18" s="54" t="s">
        <v>124</v>
      </c>
      <c r="AI18" s="52">
        <v>62.4</v>
      </c>
      <c r="AJ18" s="59" t="s">
        <v>128</v>
      </c>
      <c r="AK18" s="59" t="s">
        <v>108</v>
      </c>
      <c r="AL18" s="59">
        <f t="shared" si="1"/>
        <v>1461</v>
      </c>
      <c r="AM18" s="59" t="s">
        <v>707</v>
      </c>
      <c r="AN18" s="59">
        <v>3</v>
      </c>
      <c r="AO18" s="44" t="s">
        <v>110</v>
      </c>
    </row>
    <row r="19" spans="1:41" s="60" customFormat="1" x14ac:dyDescent="0.3">
      <c r="A19" s="104" t="s">
        <v>933</v>
      </c>
      <c r="B19" s="44" t="s">
        <v>1289</v>
      </c>
      <c r="C19" s="44" t="s">
        <v>863</v>
      </c>
      <c r="D19" s="47">
        <v>2</v>
      </c>
      <c r="E19" s="44" t="s">
        <v>222</v>
      </c>
      <c r="F19" s="44" t="s">
        <v>869</v>
      </c>
      <c r="G19" s="89" t="s">
        <v>233</v>
      </c>
      <c r="H19" s="89" t="s">
        <v>867</v>
      </c>
      <c r="I19" s="89" t="s">
        <v>865</v>
      </c>
      <c r="J19" s="41" t="s">
        <v>579</v>
      </c>
      <c r="K19" s="59" t="s">
        <v>97</v>
      </c>
      <c r="L19" s="59" t="s">
        <v>124</v>
      </c>
      <c r="M19" s="59" t="s">
        <v>99</v>
      </c>
      <c r="N19" s="59">
        <v>4</v>
      </c>
      <c r="O19" s="59" t="s">
        <v>100</v>
      </c>
      <c r="P19" s="59">
        <v>1461</v>
      </c>
      <c r="Q19" s="59" t="s">
        <v>101</v>
      </c>
      <c r="R19" s="59" t="s">
        <v>102</v>
      </c>
      <c r="S19" s="59" t="s">
        <v>125</v>
      </c>
      <c r="T19" s="59" t="s">
        <v>707</v>
      </c>
      <c r="U19" s="59" t="s">
        <v>127</v>
      </c>
      <c r="V19" s="53">
        <v>53</v>
      </c>
      <c r="W19" s="54">
        <v>2</v>
      </c>
      <c r="X19" s="54">
        <v>0.28999999999999998</v>
      </c>
      <c r="Y19" s="54">
        <v>58</v>
      </c>
      <c r="Z19" s="54">
        <v>4</v>
      </c>
      <c r="AA19" s="54">
        <v>0.65</v>
      </c>
      <c r="AB19" s="51"/>
      <c r="AC19" s="51"/>
      <c r="AD19" s="49"/>
      <c r="AE19" s="51"/>
      <c r="AF19" s="51"/>
      <c r="AG19" s="49"/>
      <c r="AH19" s="54" t="s">
        <v>124</v>
      </c>
      <c r="AI19" s="52">
        <v>62.4</v>
      </c>
      <c r="AJ19" s="59" t="s">
        <v>128</v>
      </c>
      <c r="AK19" s="59" t="s">
        <v>108</v>
      </c>
      <c r="AL19" s="59">
        <f t="shared" si="1"/>
        <v>1461</v>
      </c>
      <c r="AM19" s="59" t="s">
        <v>707</v>
      </c>
      <c r="AN19" s="59">
        <v>3</v>
      </c>
      <c r="AO19" s="44" t="s">
        <v>110</v>
      </c>
    </row>
    <row r="20" spans="1:41" s="60" customFormat="1" x14ac:dyDescent="0.3">
      <c r="A20" s="104" t="s">
        <v>933</v>
      </c>
      <c r="B20" s="44" t="s">
        <v>1289</v>
      </c>
      <c r="C20" s="44" t="s">
        <v>863</v>
      </c>
      <c r="D20" s="47">
        <v>2</v>
      </c>
      <c r="E20" s="44" t="s">
        <v>222</v>
      </c>
      <c r="F20" s="44" t="s">
        <v>869</v>
      </c>
      <c r="G20" s="89" t="s">
        <v>233</v>
      </c>
      <c r="H20" s="89" t="s">
        <v>867</v>
      </c>
      <c r="I20" s="89" t="s">
        <v>868</v>
      </c>
      <c r="J20" s="41" t="s">
        <v>579</v>
      </c>
      <c r="K20" s="59" t="s">
        <v>97</v>
      </c>
      <c r="L20" s="59" t="s">
        <v>124</v>
      </c>
      <c r="M20" s="59" t="s">
        <v>99</v>
      </c>
      <c r="N20" s="59">
        <v>4</v>
      </c>
      <c r="O20" s="59" t="s">
        <v>100</v>
      </c>
      <c r="P20" s="59">
        <v>1461</v>
      </c>
      <c r="Q20" s="59" t="s">
        <v>101</v>
      </c>
      <c r="R20" s="59" t="s">
        <v>102</v>
      </c>
      <c r="S20" s="59" t="s">
        <v>125</v>
      </c>
      <c r="T20" s="59" t="s">
        <v>707</v>
      </c>
      <c r="U20" s="59" t="s">
        <v>127</v>
      </c>
      <c r="V20" s="53">
        <v>53</v>
      </c>
      <c r="W20" s="54">
        <v>2</v>
      </c>
      <c r="X20" s="54">
        <v>0.28999999999999998</v>
      </c>
      <c r="Y20" s="54">
        <v>58</v>
      </c>
      <c r="Z20" s="54">
        <v>4</v>
      </c>
      <c r="AA20" s="54">
        <v>0.65</v>
      </c>
      <c r="AB20" s="51"/>
      <c r="AC20" s="51"/>
      <c r="AD20" s="49"/>
      <c r="AE20" s="51"/>
      <c r="AF20" s="51"/>
      <c r="AG20" s="49"/>
      <c r="AH20" s="54" t="s">
        <v>124</v>
      </c>
      <c r="AI20" s="52">
        <v>62.4</v>
      </c>
      <c r="AJ20" s="59" t="s">
        <v>128</v>
      </c>
      <c r="AK20" s="59" t="s">
        <v>108</v>
      </c>
      <c r="AL20" s="59">
        <f t="shared" si="1"/>
        <v>1461</v>
      </c>
      <c r="AM20" s="59" t="s">
        <v>707</v>
      </c>
      <c r="AN20" s="59">
        <v>3</v>
      </c>
      <c r="AO20" s="44" t="s">
        <v>110</v>
      </c>
    </row>
    <row r="21" spans="1:41" s="60" customFormat="1" x14ac:dyDescent="0.3">
      <c r="A21" s="104" t="s">
        <v>934</v>
      </c>
      <c r="B21" s="44" t="s">
        <v>1290</v>
      </c>
      <c r="C21" s="44" t="s">
        <v>872</v>
      </c>
      <c r="D21" s="47">
        <v>2</v>
      </c>
      <c r="E21" s="44" t="s">
        <v>222</v>
      </c>
      <c r="F21" s="44" t="s">
        <v>1010</v>
      </c>
      <c r="G21" s="89" t="s">
        <v>233</v>
      </c>
      <c r="H21" s="89" t="s">
        <v>859</v>
      </c>
      <c r="I21" s="89" t="s">
        <v>870</v>
      </c>
      <c r="J21" s="41" t="s">
        <v>579</v>
      </c>
      <c r="K21" s="59" t="s">
        <v>97</v>
      </c>
      <c r="L21" s="59" t="s">
        <v>124</v>
      </c>
      <c r="M21" s="59" t="s">
        <v>99</v>
      </c>
      <c r="N21" s="59">
        <v>4</v>
      </c>
      <c r="O21" s="59" t="s">
        <v>100</v>
      </c>
      <c r="P21" s="59">
        <v>1461</v>
      </c>
      <c r="Q21" s="59" t="s">
        <v>101</v>
      </c>
      <c r="R21" s="59" t="s">
        <v>102</v>
      </c>
      <c r="S21" s="59" t="s">
        <v>125</v>
      </c>
      <c r="T21" s="59" t="s">
        <v>707</v>
      </c>
      <c r="U21" s="59" t="s">
        <v>127</v>
      </c>
      <c r="V21" s="53">
        <v>39</v>
      </c>
      <c r="W21" s="54">
        <v>2</v>
      </c>
      <c r="X21" s="54">
        <v>1.76</v>
      </c>
      <c r="Y21" s="54">
        <v>29</v>
      </c>
      <c r="Z21" s="54">
        <v>1</v>
      </c>
      <c r="AA21" s="54">
        <v>0.04</v>
      </c>
      <c r="AB21" s="51"/>
      <c r="AC21" s="51"/>
      <c r="AD21" s="49"/>
      <c r="AE21" s="51"/>
      <c r="AF21" s="51"/>
      <c r="AG21" s="49"/>
      <c r="AH21" s="54" t="s">
        <v>124</v>
      </c>
      <c r="AI21" s="52">
        <v>50.3</v>
      </c>
      <c r="AJ21" s="59" t="s">
        <v>128</v>
      </c>
      <c r="AK21" s="59" t="s">
        <v>108</v>
      </c>
      <c r="AL21" s="59">
        <f t="shared" si="1"/>
        <v>1461</v>
      </c>
      <c r="AM21" s="59" t="s">
        <v>707</v>
      </c>
      <c r="AN21" s="59">
        <v>3</v>
      </c>
      <c r="AO21" s="44" t="s">
        <v>110</v>
      </c>
    </row>
    <row r="22" spans="1:41" s="60" customFormat="1" x14ac:dyDescent="0.3">
      <c r="A22" s="104" t="s">
        <v>935</v>
      </c>
      <c r="B22" s="44" t="s">
        <v>1290</v>
      </c>
      <c r="C22" s="44" t="s">
        <v>872</v>
      </c>
      <c r="D22" s="47">
        <v>2</v>
      </c>
      <c r="E22" s="44" t="s">
        <v>222</v>
      </c>
      <c r="F22" s="44" t="s">
        <v>1010</v>
      </c>
      <c r="G22" s="89" t="s">
        <v>233</v>
      </c>
      <c r="H22" s="89" t="s">
        <v>871</v>
      </c>
      <c r="I22" s="89" t="s">
        <v>870</v>
      </c>
      <c r="J22" s="41" t="s">
        <v>579</v>
      </c>
      <c r="K22" s="59" t="s">
        <v>97</v>
      </c>
      <c r="L22" s="59" t="s">
        <v>124</v>
      </c>
      <c r="M22" s="59" t="s">
        <v>99</v>
      </c>
      <c r="N22" s="59">
        <v>4</v>
      </c>
      <c r="O22" s="59" t="s">
        <v>100</v>
      </c>
      <c r="P22" s="59">
        <v>1461</v>
      </c>
      <c r="Q22" s="59" t="s">
        <v>101</v>
      </c>
      <c r="R22" s="59" t="s">
        <v>102</v>
      </c>
      <c r="S22" s="59" t="s">
        <v>125</v>
      </c>
      <c r="T22" s="59" t="s">
        <v>707</v>
      </c>
      <c r="U22" s="59" t="s">
        <v>127</v>
      </c>
      <c r="V22" s="53">
        <v>39</v>
      </c>
      <c r="W22" s="54">
        <v>2</v>
      </c>
      <c r="X22" s="54">
        <v>1.76</v>
      </c>
      <c r="Y22" s="54">
        <v>29</v>
      </c>
      <c r="Z22" s="54">
        <v>1</v>
      </c>
      <c r="AA22" s="54">
        <v>0.04</v>
      </c>
      <c r="AB22" s="51"/>
      <c r="AC22" s="51"/>
      <c r="AD22" s="49"/>
      <c r="AE22" s="51"/>
      <c r="AF22" s="51"/>
      <c r="AG22" s="49"/>
      <c r="AH22" s="54" t="s">
        <v>124</v>
      </c>
      <c r="AI22" s="52">
        <v>50.3</v>
      </c>
      <c r="AJ22" s="59" t="s">
        <v>128</v>
      </c>
      <c r="AK22" s="59" t="s">
        <v>108</v>
      </c>
      <c r="AL22" s="59">
        <f t="shared" si="1"/>
        <v>1461</v>
      </c>
      <c r="AM22" s="59" t="s">
        <v>707</v>
      </c>
      <c r="AN22" s="59">
        <v>3</v>
      </c>
      <c r="AO22" s="44" t="s">
        <v>110</v>
      </c>
    </row>
    <row r="23" spans="1:41" s="60" customFormat="1" x14ac:dyDescent="0.3">
      <c r="A23" s="104" t="s">
        <v>936</v>
      </c>
      <c r="B23" s="44" t="s">
        <v>1291</v>
      </c>
      <c r="C23" s="44" t="s">
        <v>875</v>
      </c>
      <c r="D23" s="47">
        <v>2</v>
      </c>
      <c r="E23" s="44" t="s">
        <v>222</v>
      </c>
      <c r="F23" s="44" t="s">
        <v>1011</v>
      </c>
      <c r="G23" s="89" t="s">
        <v>233</v>
      </c>
      <c r="H23" s="89" t="s">
        <v>864</v>
      </c>
      <c r="I23" s="89" t="s">
        <v>873</v>
      </c>
      <c r="J23" s="41" t="s">
        <v>579</v>
      </c>
      <c r="K23" s="59" t="s">
        <v>97</v>
      </c>
      <c r="L23" s="59" t="s">
        <v>124</v>
      </c>
      <c r="M23" s="59" t="s">
        <v>99</v>
      </c>
      <c r="N23" s="59">
        <v>4</v>
      </c>
      <c r="O23" s="59" t="s">
        <v>100</v>
      </c>
      <c r="P23" s="59">
        <v>1461</v>
      </c>
      <c r="Q23" s="59" t="s">
        <v>101</v>
      </c>
      <c r="R23" s="59" t="s">
        <v>102</v>
      </c>
      <c r="S23" s="59" t="s">
        <v>125</v>
      </c>
      <c r="T23" s="59" t="s">
        <v>707</v>
      </c>
      <c r="U23" s="59" t="s">
        <v>127</v>
      </c>
      <c r="V23" s="53">
        <v>53</v>
      </c>
      <c r="W23" s="54">
        <v>2</v>
      </c>
      <c r="X23" s="54">
        <v>0.28999999999999998</v>
      </c>
      <c r="Y23" s="54">
        <v>58</v>
      </c>
      <c r="Z23" s="54">
        <v>4</v>
      </c>
      <c r="AA23" s="54">
        <v>0.65</v>
      </c>
      <c r="AB23" s="51"/>
      <c r="AC23" s="51"/>
      <c r="AD23" s="49"/>
      <c r="AE23" s="51"/>
      <c r="AF23" s="51"/>
      <c r="AG23" s="49"/>
      <c r="AH23" s="54" t="s">
        <v>124</v>
      </c>
      <c r="AI23" s="52">
        <v>51.4</v>
      </c>
      <c r="AJ23" s="59" t="s">
        <v>128</v>
      </c>
      <c r="AK23" s="59" t="s">
        <v>108</v>
      </c>
      <c r="AL23" s="59">
        <f t="shared" si="1"/>
        <v>1461</v>
      </c>
      <c r="AM23" s="59" t="s">
        <v>707</v>
      </c>
      <c r="AN23" s="59">
        <v>3</v>
      </c>
      <c r="AO23" s="44" t="s">
        <v>110</v>
      </c>
    </row>
    <row r="24" spans="1:41" s="60" customFormat="1" x14ac:dyDescent="0.3">
      <c r="A24" s="104" t="s">
        <v>936</v>
      </c>
      <c r="B24" s="44" t="s">
        <v>1291</v>
      </c>
      <c r="C24" s="44" t="s">
        <v>875</v>
      </c>
      <c r="D24" s="47">
        <v>2</v>
      </c>
      <c r="E24" s="44" t="s">
        <v>222</v>
      </c>
      <c r="F24" s="44" t="s">
        <v>1011</v>
      </c>
      <c r="G24" s="89" t="s">
        <v>233</v>
      </c>
      <c r="H24" s="89" t="s">
        <v>864</v>
      </c>
      <c r="I24" s="89" t="s">
        <v>874</v>
      </c>
      <c r="J24" s="41" t="s">
        <v>579</v>
      </c>
      <c r="K24" s="59" t="s">
        <v>97</v>
      </c>
      <c r="L24" s="59" t="s">
        <v>124</v>
      </c>
      <c r="M24" s="59" t="s">
        <v>99</v>
      </c>
      <c r="N24" s="59">
        <v>4</v>
      </c>
      <c r="O24" s="59" t="s">
        <v>100</v>
      </c>
      <c r="P24" s="59">
        <v>1461</v>
      </c>
      <c r="Q24" s="59" t="s">
        <v>101</v>
      </c>
      <c r="R24" s="59" t="s">
        <v>102</v>
      </c>
      <c r="S24" s="59" t="s">
        <v>125</v>
      </c>
      <c r="T24" s="59" t="s">
        <v>707</v>
      </c>
      <c r="U24" s="59" t="s">
        <v>127</v>
      </c>
      <c r="V24" s="53">
        <v>53</v>
      </c>
      <c r="W24" s="54">
        <v>2</v>
      </c>
      <c r="X24" s="54">
        <v>0.28999999999999998</v>
      </c>
      <c r="Y24" s="54">
        <v>58</v>
      </c>
      <c r="Z24" s="54">
        <v>4</v>
      </c>
      <c r="AA24" s="54">
        <v>0.65</v>
      </c>
      <c r="AB24" s="51"/>
      <c r="AC24" s="51"/>
      <c r="AD24" s="49"/>
      <c r="AE24" s="51"/>
      <c r="AF24" s="51"/>
      <c r="AG24" s="49"/>
      <c r="AH24" s="54" t="s">
        <v>124</v>
      </c>
      <c r="AI24" s="52">
        <v>51.4</v>
      </c>
      <c r="AJ24" s="59" t="s">
        <v>128</v>
      </c>
      <c r="AK24" s="59" t="s">
        <v>108</v>
      </c>
      <c r="AL24" s="59">
        <f t="shared" si="1"/>
        <v>1461</v>
      </c>
      <c r="AM24" s="59" t="s">
        <v>707</v>
      </c>
      <c r="AN24" s="59">
        <v>3</v>
      </c>
      <c r="AO24" s="44" t="s">
        <v>110</v>
      </c>
    </row>
    <row r="25" spans="1:41" s="60" customFormat="1" x14ac:dyDescent="0.3">
      <c r="A25" s="104" t="s">
        <v>937</v>
      </c>
      <c r="B25" s="44" t="s">
        <v>1291</v>
      </c>
      <c r="C25" s="44" t="s">
        <v>875</v>
      </c>
      <c r="D25" s="47">
        <v>2</v>
      </c>
      <c r="E25" s="44" t="s">
        <v>222</v>
      </c>
      <c r="F25" s="44" t="s">
        <v>1011</v>
      </c>
      <c r="G25" s="89" t="s">
        <v>233</v>
      </c>
      <c r="H25" s="89" t="s">
        <v>867</v>
      </c>
      <c r="I25" s="89" t="s">
        <v>873</v>
      </c>
      <c r="J25" s="41" t="s">
        <v>579</v>
      </c>
      <c r="K25" s="59" t="s">
        <v>97</v>
      </c>
      <c r="L25" s="59" t="s">
        <v>124</v>
      </c>
      <c r="M25" s="59" t="s">
        <v>99</v>
      </c>
      <c r="N25" s="59">
        <v>4</v>
      </c>
      <c r="O25" s="59" t="s">
        <v>100</v>
      </c>
      <c r="P25" s="59">
        <v>1461</v>
      </c>
      <c r="Q25" s="59" t="s">
        <v>101</v>
      </c>
      <c r="R25" s="59" t="s">
        <v>102</v>
      </c>
      <c r="S25" s="59" t="s">
        <v>125</v>
      </c>
      <c r="T25" s="59" t="s">
        <v>707</v>
      </c>
      <c r="U25" s="59" t="s">
        <v>127</v>
      </c>
      <c r="V25" s="53">
        <v>53</v>
      </c>
      <c r="W25" s="54">
        <v>2</v>
      </c>
      <c r="X25" s="54">
        <v>0.28999999999999998</v>
      </c>
      <c r="Y25" s="54">
        <v>58</v>
      </c>
      <c r="Z25" s="54">
        <v>4</v>
      </c>
      <c r="AA25" s="54">
        <v>0.65</v>
      </c>
      <c r="AB25" s="51"/>
      <c r="AC25" s="51"/>
      <c r="AD25" s="49"/>
      <c r="AE25" s="51"/>
      <c r="AF25" s="51"/>
      <c r="AG25" s="49"/>
      <c r="AH25" s="54" t="s">
        <v>124</v>
      </c>
      <c r="AI25" s="52">
        <v>51.4</v>
      </c>
      <c r="AJ25" s="59" t="s">
        <v>128</v>
      </c>
      <c r="AK25" s="59" t="s">
        <v>108</v>
      </c>
      <c r="AL25" s="59">
        <f t="shared" ref="AL25" si="3">P25</f>
        <v>1461</v>
      </c>
      <c r="AM25" s="59" t="s">
        <v>707</v>
      </c>
      <c r="AN25" s="59">
        <v>3</v>
      </c>
      <c r="AO25" s="44" t="s">
        <v>110</v>
      </c>
    </row>
    <row r="26" spans="1:41" s="60" customFormat="1" x14ac:dyDescent="0.3">
      <c r="A26" s="104" t="s">
        <v>937</v>
      </c>
      <c r="B26" s="44" t="s">
        <v>1291</v>
      </c>
      <c r="C26" s="44" t="s">
        <v>875</v>
      </c>
      <c r="D26" s="47">
        <v>2</v>
      </c>
      <c r="E26" s="44" t="s">
        <v>222</v>
      </c>
      <c r="F26" s="44" t="s">
        <v>1011</v>
      </c>
      <c r="G26" s="89" t="s">
        <v>233</v>
      </c>
      <c r="H26" s="89" t="s">
        <v>867</v>
      </c>
      <c r="I26" s="89" t="s">
        <v>874</v>
      </c>
      <c r="J26" s="41" t="s">
        <v>579</v>
      </c>
      <c r="K26" s="59" t="s">
        <v>97</v>
      </c>
      <c r="L26" s="59" t="s">
        <v>124</v>
      </c>
      <c r="M26" s="59" t="s">
        <v>99</v>
      </c>
      <c r="N26" s="59">
        <v>4</v>
      </c>
      <c r="O26" s="59" t="s">
        <v>100</v>
      </c>
      <c r="P26" s="59">
        <v>1461</v>
      </c>
      <c r="Q26" s="59" t="s">
        <v>101</v>
      </c>
      <c r="R26" s="59" t="s">
        <v>102</v>
      </c>
      <c r="S26" s="59" t="s">
        <v>125</v>
      </c>
      <c r="T26" s="59" t="s">
        <v>707</v>
      </c>
      <c r="U26" s="59" t="s">
        <v>127</v>
      </c>
      <c r="V26" s="53">
        <v>53</v>
      </c>
      <c r="W26" s="54">
        <v>2</v>
      </c>
      <c r="X26" s="54">
        <v>0.28999999999999998</v>
      </c>
      <c r="Y26" s="54">
        <v>58</v>
      </c>
      <c r="Z26" s="54">
        <v>4</v>
      </c>
      <c r="AA26" s="54">
        <v>0.65</v>
      </c>
      <c r="AB26" s="51"/>
      <c r="AC26" s="51"/>
      <c r="AD26" s="49"/>
      <c r="AE26" s="51"/>
      <c r="AF26" s="51"/>
      <c r="AG26" s="49"/>
      <c r="AH26" s="54" t="s">
        <v>124</v>
      </c>
      <c r="AI26" s="52">
        <v>51.4</v>
      </c>
      <c r="AJ26" s="59" t="s">
        <v>128</v>
      </c>
      <c r="AK26" s="59" t="s">
        <v>108</v>
      </c>
      <c r="AL26" s="59">
        <f t="shared" si="1"/>
        <v>1461</v>
      </c>
      <c r="AM26" s="59" t="s">
        <v>707</v>
      </c>
      <c r="AN26" s="59">
        <v>3</v>
      </c>
      <c r="AO26" s="44" t="s">
        <v>110</v>
      </c>
    </row>
    <row r="27" spans="1:41" s="60" customFormat="1" x14ac:dyDescent="0.3">
      <c r="A27" s="104" t="s">
        <v>938</v>
      </c>
      <c r="B27" s="44" t="s">
        <v>1292</v>
      </c>
      <c r="C27" s="44" t="s">
        <v>876</v>
      </c>
      <c r="D27" s="47">
        <v>2</v>
      </c>
      <c r="E27" s="44" t="s">
        <v>222</v>
      </c>
      <c r="F27" s="44" t="s">
        <v>1053</v>
      </c>
      <c r="G27" s="89" t="s">
        <v>233</v>
      </c>
      <c r="H27" s="89" t="s">
        <v>877</v>
      </c>
      <c r="I27" s="89" t="s">
        <v>878</v>
      </c>
      <c r="J27" s="41" t="s">
        <v>579</v>
      </c>
      <c r="K27" s="59" t="s">
        <v>97</v>
      </c>
      <c r="L27" s="59" t="s">
        <v>124</v>
      </c>
      <c r="M27" s="59" t="s">
        <v>99</v>
      </c>
      <c r="N27" s="59">
        <v>4</v>
      </c>
      <c r="O27" s="59" t="s">
        <v>100</v>
      </c>
      <c r="P27" s="59">
        <v>1461</v>
      </c>
      <c r="Q27" s="59" t="s">
        <v>101</v>
      </c>
      <c r="R27" s="59" t="s">
        <v>102</v>
      </c>
      <c r="S27" s="59" t="s">
        <v>125</v>
      </c>
      <c r="T27" s="59" t="s">
        <v>707</v>
      </c>
      <c r="U27" s="59" t="s">
        <v>127</v>
      </c>
      <c r="V27" s="53">
        <v>8</v>
      </c>
      <c r="W27" s="54">
        <v>2</v>
      </c>
      <c r="X27" s="54">
        <v>0.01</v>
      </c>
      <c r="Y27" s="54">
        <v>13</v>
      </c>
      <c r="Z27" s="54">
        <v>2</v>
      </c>
      <c r="AA27" s="54">
        <v>0.02</v>
      </c>
      <c r="AB27" s="51"/>
      <c r="AC27" s="51"/>
      <c r="AD27" s="49"/>
      <c r="AE27" s="51"/>
      <c r="AF27" s="51"/>
      <c r="AG27" s="49"/>
      <c r="AH27" s="54" t="s">
        <v>124</v>
      </c>
      <c r="AI27" s="52">
        <v>45.1</v>
      </c>
      <c r="AJ27" s="59" t="s">
        <v>128</v>
      </c>
      <c r="AK27" s="59" t="s">
        <v>108</v>
      </c>
      <c r="AL27" s="59">
        <f t="shared" si="1"/>
        <v>1461</v>
      </c>
      <c r="AM27" s="59" t="s">
        <v>707</v>
      </c>
      <c r="AN27" s="59">
        <v>4</v>
      </c>
      <c r="AO27" s="44" t="s">
        <v>110</v>
      </c>
    </row>
    <row r="28" spans="1:41" s="60" customFormat="1" x14ac:dyDescent="0.3">
      <c r="A28" s="104" t="s">
        <v>939</v>
      </c>
      <c r="B28" s="44" t="s">
        <v>1292</v>
      </c>
      <c r="C28" s="44" t="s">
        <v>876</v>
      </c>
      <c r="D28" s="47">
        <v>2</v>
      </c>
      <c r="E28" s="44" t="s">
        <v>222</v>
      </c>
      <c r="F28" s="44" t="s">
        <v>1053</v>
      </c>
      <c r="G28" s="89" t="s">
        <v>233</v>
      </c>
      <c r="H28" s="89" t="s">
        <v>879</v>
      </c>
      <c r="I28" s="89" t="s">
        <v>878</v>
      </c>
      <c r="J28" s="41" t="s">
        <v>579</v>
      </c>
      <c r="K28" s="59" t="s">
        <v>97</v>
      </c>
      <c r="L28" s="59" t="s">
        <v>124</v>
      </c>
      <c r="M28" s="59" t="s">
        <v>99</v>
      </c>
      <c r="N28" s="59">
        <v>4</v>
      </c>
      <c r="O28" s="59" t="s">
        <v>100</v>
      </c>
      <c r="P28" s="59">
        <v>1461</v>
      </c>
      <c r="Q28" s="59" t="s">
        <v>101</v>
      </c>
      <c r="R28" s="59" t="s">
        <v>102</v>
      </c>
      <c r="S28" s="59" t="s">
        <v>125</v>
      </c>
      <c r="T28" s="59" t="s">
        <v>707</v>
      </c>
      <c r="U28" s="59" t="s">
        <v>127</v>
      </c>
      <c r="V28" s="53">
        <v>8</v>
      </c>
      <c r="W28" s="54">
        <v>2</v>
      </c>
      <c r="X28" s="54">
        <v>0.01</v>
      </c>
      <c r="Y28" s="54">
        <v>13</v>
      </c>
      <c r="Z28" s="54">
        <v>2</v>
      </c>
      <c r="AA28" s="54">
        <v>0.02</v>
      </c>
      <c r="AB28" s="51"/>
      <c r="AC28" s="51"/>
      <c r="AD28" s="49"/>
      <c r="AE28" s="51"/>
      <c r="AF28" s="51"/>
      <c r="AG28" s="49"/>
      <c r="AH28" s="54" t="s">
        <v>124</v>
      </c>
      <c r="AI28" s="52">
        <v>45.1</v>
      </c>
      <c r="AJ28" s="59" t="s">
        <v>128</v>
      </c>
      <c r="AK28" s="59" t="s">
        <v>108</v>
      </c>
      <c r="AL28" s="59">
        <f t="shared" ref="AL28" si="4">P28</f>
        <v>1461</v>
      </c>
      <c r="AM28" s="59" t="s">
        <v>707</v>
      </c>
      <c r="AN28" s="59">
        <v>4</v>
      </c>
      <c r="AO28" s="44" t="s">
        <v>110</v>
      </c>
    </row>
    <row r="29" spans="1:41" s="60" customFormat="1" x14ac:dyDescent="0.3">
      <c r="A29" s="104" t="s">
        <v>943</v>
      </c>
      <c r="B29" s="44" t="s">
        <v>1292</v>
      </c>
      <c r="C29" s="44" t="s">
        <v>876</v>
      </c>
      <c r="D29" s="47">
        <v>2</v>
      </c>
      <c r="E29" s="44" t="s">
        <v>222</v>
      </c>
      <c r="F29" s="44" t="s">
        <v>1053</v>
      </c>
      <c r="G29" s="89" t="s">
        <v>233</v>
      </c>
      <c r="H29" s="89" t="s">
        <v>880</v>
      </c>
      <c r="I29" s="89" t="s">
        <v>878</v>
      </c>
      <c r="J29" s="41" t="s">
        <v>579</v>
      </c>
      <c r="K29" s="59" t="s">
        <v>97</v>
      </c>
      <c r="L29" s="59" t="s">
        <v>124</v>
      </c>
      <c r="M29" s="59" t="s">
        <v>99</v>
      </c>
      <c r="N29" s="59">
        <v>4</v>
      </c>
      <c r="O29" s="59" t="s">
        <v>100</v>
      </c>
      <c r="P29" s="59">
        <v>1461</v>
      </c>
      <c r="Q29" s="59" t="s">
        <v>101</v>
      </c>
      <c r="R29" s="59" t="s">
        <v>102</v>
      </c>
      <c r="S29" s="59" t="s">
        <v>125</v>
      </c>
      <c r="T29" s="59" t="s">
        <v>707</v>
      </c>
      <c r="U29" s="59" t="s">
        <v>127</v>
      </c>
      <c r="V29" s="53">
        <v>8</v>
      </c>
      <c r="W29" s="54">
        <v>2</v>
      </c>
      <c r="X29" s="54">
        <v>0.01</v>
      </c>
      <c r="Y29" s="54">
        <v>13</v>
      </c>
      <c r="Z29" s="54">
        <v>2</v>
      </c>
      <c r="AA29" s="54">
        <v>0.02</v>
      </c>
      <c r="AB29" s="51"/>
      <c r="AC29" s="51"/>
      <c r="AD29" s="49"/>
      <c r="AE29" s="51"/>
      <c r="AF29" s="51"/>
      <c r="AG29" s="49"/>
      <c r="AH29" s="54" t="s">
        <v>124</v>
      </c>
      <c r="AI29" s="52">
        <v>45.1</v>
      </c>
      <c r="AJ29" s="59" t="s">
        <v>128</v>
      </c>
      <c r="AK29" s="59" t="s">
        <v>108</v>
      </c>
      <c r="AL29" s="59">
        <f t="shared" si="1"/>
        <v>1461</v>
      </c>
      <c r="AM29" s="59" t="s">
        <v>707</v>
      </c>
      <c r="AN29" s="59">
        <v>4</v>
      </c>
      <c r="AO29" s="44" t="s">
        <v>110</v>
      </c>
    </row>
    <row r="30" spans="1:41" s="60" customFormat="1" x14ac:dyDescent="0.3">
      <c r="A30" s="104" t="s">
        <v>940</v>
      </c>
      <c r="B30" s="44" t="s">
        <v>1293</v>
      </c>
      <c r="C30" s="44" t="s">
        <v>881</v>
      </c>
      <c r="D30" s="47">
        <v>2</v>
      </c>
      <c r="E30" s="44" t="s">
        <v>222</v>
      </c>
      <c r="F30" s="41" t="s">
        <v>1116</v>
      </c>
      <c r="G30" s="89" t="s">
        <v>233</v>
      </c>
      <c r="H30" s="89" t="s">
        <v>877</v>
      </c>
      <c r="I30" s="89" t="s">
        <v>886</v>
      </c>
      <c r="J30" s="41" t="s">
        <v>579</v>
      </c>
      <c r="K30" s="59" t="s">
        <v>97</v>
      </c>
      <c r="L30" s="59" t="s">
        <v>124</v>
      </c>
      <c r="M30" s="59" t="s">
        <v>99</v>
      </c>
      <c r="N30" s="59">
        <v>4</v>
      </c>
      <c r="O30" s="59" t="s">
        <v>100</v>
      </c>
      <c r="P30" s="59">
        <v>1461</v>
      </c>
      <c r="Q30" s="59" t="s">
        <v>101</v>
      </c>
      <c r="R30" s="59" t="s">
        <v>102</v>
      </c>
      <c r="S30" s="59" t="s">
        <v>125</v>
      </c>
      <c r="T30" s="59" t="s">
        <v>707</v>
      </c>
      <c r="U30" s="59" t="s">
        <v>127</v>
      </c>
      <c r="V30" s="53">
        <v>8</v>
      </c>
      <c r="W30" s="54">
        <v>2</v>
      </c>
      <c r="X30" s="54">
        <v>0.01</v>
      </c>
      <c r="Y30" s="54">
        <v>13</v>
      </c>
      <c r="Z30" s="54">
        <v>2</v>
      </c>
      <c r="AA30" s="54">
        <v>0.02</v>
      </c>
      <c r="AB30" s="51"/>
      <c r="AC30" s="51"/>
      <c r="AD30" s="49"/>
      <c r="AE30" s="51"/>
      <c r="AF30" s="51"/>
      <c r="AG30" s="49"/>
      <c r="AH30" s="54" t="s">
        <v>124</v>
      </c>
      <c r="AI30" s="107">
        <v>57.6</v>
      </c>
      <c r="AJ30" s="59" t="s">
        <v>128</v>
      </c>
      <c r="AK30" s="59" t="s">
        <v>108</v>
      </c>
      <c r="AL30" s="59">
        <f t="shared" si="1"/>
        <v>1461</v>
      </c>
      <c r="AM30" s="59" t="s">
        <v>707</v>
      </c>
      <c r="AN30" s="59">
        <v>4</v>
      </c>
      <c r="AO30" s="44" t="s">
        <v>110</v>
      </c>
    </row>
    <row r="31" spans="1:41" s="60" customFormat="1" x14ac:dyDescent="0.3">
      <c r="A31" s="104" t="s">
        <v>941</v>
      </c>
      <c r="B31" s="44" t="s">
        <v>1293</v>
      </c>
      <c r="C31" s="44" t="s">
        <v>881</v>
      </c>
      <c r="D31" s="47">
        <v>2</v>
      </c>
      <c r="E31" s="44" t="s">
        <v>222</v>
      </c>
      <c r="F31" s="41" t="s">
        <v>1116</v>
      </c>
      <c r="G31" s="89" t="s">
        <v>233</v>
      </c>
      <c r="H31" s="89" t="s">
        <v>879</v>
      </c>
      <c r="I31" s="89" t="s">
        <v>886</v>
      </c>
      <c r="J31" s="41" t="s">
        <v>579</v>
      </c>
      <c r="K31" s="59" t="s">
        <v>97</v>
      </c>
      <c r="L31" s="59" t="s">
        <v>124</v>
      </c>
      <c r="M31" s="59" t="s">
        <v>99</v>
      </c>
      <c r="N31" s="59">
        <v>4</v>
      </c>
      <c r="O31" s="59" t="s">
        <v>100</v>
      </c>
      <c r="P31" s="59">
        <v>1461</v>
      </c>
      <c r="Q31" s="59" t="s">
        <v>101</v>
      </c>
      <c r="R31" s="59" t="s">
        <v>102</v>
      </c>
      <c r="S31" s="59" t="s">
        <v>125</v>
      </c>
      <c r="T31" s="59" t="s">
        <v>707</v>
      </c>
      <c r="U31" s="59" t="s">
        <v>127</v>
      </c>
      <c r="V31" s="53">
        <v>8</v>
      </c>
      <c r="W31" s="54">
        <v>2</v>
      </c>
      <c r="X31" s="54">
        <v>0.01</v>
      </c>
      <c r="Y31" s="54">
        <v>13</v>
      </c>
      <c r="Z31" s="54">
        <v>2</v>
      </c>
      <c r="AA31" s="54">
        <v>0.02</v>
      </c>
      <c r="AB31" s="51"/>
      <c r="AC31" s="51"/>
      <c r="AD31" s="49"/>
      <c r="AE31" s="51"/>
      <c r="AF31" s="51"/>
      <c r="AG31" s="49"/>
      <c r="AH31" s="54" t="s">
        <v>124</v>
      </c>
      <c r="AI31" s="107">
        <v>57.6</v>
      </c>
      <c r="AJ31" s="59" t="s">
        <v>128</v>
      </c>
      <c r="AK31" s="59" t="s">
        <v>108</v>
      </c>
      <c r="AL31" s="59">
        <f t="shared" si="1"/>
        <v>1461</v>
      </c>
      <c r="AM31" s="59" t="s">
        <v>707</v>
      </c>
      <c r="AN31" s="59">
        <v>4</v>
      </c>
      <c r="AO31" s="44" t="s">
        <v>110</v>
      </c>
    </row>
    <row r="32" spans="1:41" s="60" customFormat="1" x14ac:dyDescent="0.3">
      <c r="A32" s="104" t="s">
        <v>1054</v>
      </c>
      <c r="B32" s="44" t="s">
        <v>1293</v>
      </c>
      <c r="C32" s="44" t="s">
        <v>881</v>
      </c>
      <c r="D32" s="47">
        <v>2</v>
      </c>
      <c r="E32" s="44" t="s">
        <v>222</v>
      </c>
      <c r="F32" s="41" t="s">
        <v>1116</v>
      </c>
      <c r="G32" s="89" t="s">
        <v>233</v>
      </c>
      <c r="H32" s="89" t="s">
        <v>880</v>
      </c>
      <c r="I32" s="89" t="s">
        <v>886</v>
      </c>
      <c r="J32" s="41" t="s">
        <v>579</v>
      </c>
      <c r="K32" s="59" t="s">
        <v>97</v>
      </c>
      <c r="L32" s="59" t="s">
        <v>124</v>
      </c>
      <c r="M32" s="59" t="s">
        <v>99</v>
      </c>
      <c r="N32" s="59">
        <v>4</v>
      </c>
      <c r="O32" s="59" t="s">
        <v>100</v>
      </c>
      <c r="P32" s="59">
        <v>1461</v>
      </c>
      <c r="Q32" s="59" t="s">
        <v>101</v>
      </c>
      <c r="R32" s="59" t="s">
        <v>102</v>
      </c>
      <c r="S32" s="59" t="s">
        <v>125</v>
      </c>
      <c r="T32" s="59" t="s">
        <v>707</v>
      </c>
      <c r="U32" s="59" t="s">
        <v>127</v>
      </c>
      <c r="V32" s="53">
        <v>8</v>
      </c>
      <c r="W32" s="54">
        <v>2</v>
      </c>
      <c r="X32" s="54">
        <v>0.01</v>
      </c>
      <c r="Y32" s="54">
        <v>13</v>
      </c>
      <c r="Z32" s="54">
        <v>2</v>
      </c>
      <c r="AA32" s="54">
        <v>0.02</v>
      </c>
      <c r="AB32" s="51"/>
      <c r="AC32" s="51"/>
      <c r="AD32" s="49"/>
      <c r="AE32" s="51"/>
      <c r="AF32" s="51"/>
      <c r="AG32" s="49"/>
      <c r="AH32" s="54" t="s">
        <v>124</v>
      </c>
      <c r="AI32" s="107">
        <v>57.6</v>
      </c>
      <c r="AJ32" s="59" t="s">
        <v>128</v>
      </c>
      <c r="AK32" s="59" t="s">
        <v>108</v>
      </c>
      <c r="AL32" s="59">
        <f t="shared" si="1"/>
        <v>1461</v>
      </c>
      <c r="AM32" s="59" t="s">
        <v>707</v>
      </c>
      <c r="AN32" s="59">
        <v>4</v>
      </c>
      <c r="AO32" s="44" t="s">
        <v>110</v>
      </c>
    </row>
    <row r="33" spans="1:41" s="60" customFormat="1" x14ac:dyDescent="0.3">
      <c r="A33" s="104" t="s">
        <v>944</v>
      </c>
      <c r="B33" s="44" t="s">
        <v>1294</v>
      </c>
      <c r="C33" s="44" t="s">
        <v>885</v>
      </c>
      <c r="D33" s="47">
        <v>2</v>
      </c>
      <c r="E33" s="44" t="s">
        <v>222</v>
      </c>
      <c r="F33" s="41" t="s">
        <v>1117</v>
      </c>
      <c r="G33" s="89" t="s">
        <v>233</v>
      </c>
      <c r="H33" s="89" t="s">
        <v>882</v>
      </c>
      <c r="I33" s="89" t="s">
        <v>883</v>
      </c>
      <c r="J33" s="41" t="s">
        <v>579</v>
      </c>
      <c r="K33" s="59" t="s">
        <v>97</v>
      </c>
      <c r="L33" s="59" t="s">
        <v>124</v>
      </c>
      <c r="M33" s="59" t="s">
        <v>99</v>
      </c>
      <c r="N33" s="59">
        <v>4</v>
      </c>
      <c r="O33" s="59" t="s">
        <v>100</v>
      </c>
      <c r="P33" s="59">
        <v>1461</v>
      </c>
      <c r="Q33" s="59" t="s">
        <v>101</v>
      </c>
      <c r="R33" s="59" t="s">
        <v>102</v>
      </c>
      <c r="S33" s="59" t="s">
        <v>125</v>
      </c>
      <c r="T33" s="59" t="s">
        <v>707</v>
      </c>
      <c r="U33" s="59" t="s">
        <v>127</v>
      </c>
      <c r="V33" s="53">
        <v>8</v>
      </c>
      <c r="W33" s="54">
        <v>2</v>
      </c>
      <c r="X33" s="54">
        <v>0.01</v>
      </c>
      <c r="Y33" s="54">
        <v>13</v>
      </c>
      <c r="Z33" s="54">
        <v>2</v>
      </c>
      <c r="AA33" s="54">
        <v>0.02</v>
      </c>
      <c r="AB33" s="51"/>
      <c r="AC33" s="51"/>
      <c r="AD33" s="49"/>
      <c r="AE33" s="51"/>
      <c r="AF33" s="51"/>
      <c r="AG33" s="49"/>
      <c r="AH33" s="54" t="s">
        <v>124</v>
      </c>
      <c r="AI33" s="107">
        <v>56</v>
      </c>
      <c r="AJ33" s="59" t="s">
        <v>128</v>
      </c>
      <c r="AK33" s="59" t="s">
        <v>108</v>
      </c>
      <c r="AL33" s="59">
        <f t="shared" si="1"/>
        <v>1461</v>
      </c>
      <c r="AM33" s="59" t="s">
        <v>707</v>
      </c>
      <c r="AN33" s="59">
        <v>4</v>
      </c>
      <c r="AO33" s="44" t="s">
        <v>110</v>
      </c>
    </row>
    <row r="34" spans="1:41" s="60" customFormat="1" x14ac:dyDescent="0.3">
      <c r="A34" s="104" t="s">
        <v>945</v>
      </c>
      <c r="B34" s="44" t="s">
        <v>1294</v>
      </c>
      <c r="C34" s="44" t="s">
        <v>885</v>
      </c>
      <c r="D34" s="47">
        <v>2</v>
      </c>
      <c r="E34" s="44" t="s">
        <v>222</v>
      </c>
      <c r="F34" s="41" t="s">
        <v>1117</v>
      </c>
      <c r="G34" s="89" t="s">
        <v>233</v>
      </c>
      <c r="H34" s="89" t="s">
        <v>884</v>
      </c>
      <c r="I34" s="89" t="s">
        <v>883</v>
      </c>
      <c r="J34" s="41" t="s">
        <v>579</v>
      </c>
      <c r="K34" s="59" t="s">
        <v>97</v>
      </c>
      <c r="L34" s="59" t="s">
        <v>124</v>
      </c>
      <c r="M34" s="59" t="s">
        <v>99</v>
      </c>
      <c r="N34" s="59">
        <v>4</v>
      </c>
      <c r="O34" s="59" t="s">
        <v>100</v>
      </c>
      <c r="P34" s="59">
        <v>1461</v>
      </c>
      <c r="Q34" s="59" t="s">
        <v>101</v>
      </c>
      <c r="R34" s="59" t="s">
        <v>102</v>
      </c>
      <c r="S34" s="59" t="s">
        <v>125</v>
      </c>
      <c r="T34" s="59" t="s">
        <v>707</v>
      </c>
      <c r="U34" s="59" t="s">
        <v>127</v>
      </c>
      <c r="V34" s="53">
        <v>8</v>
      </c>
      <c r="W34" s="54">
        <v>2</v>
      </c>
      <c r="X34" s="54">
        <v>0.01</v>
      </c>
      <c r="Y34" s="54">
        <v>13</v>
      </c>
      <c r="Z34" s="54">
        <v>2</v>
      </c>
      <c r="AA34" s="54">
        <v>0.02</v>
      </c>
      <c r="AB34" s="51"/>
      <c r="AC34" s="51"/>
      <c r="AD34" s="49"/>
      <c r="AE34" s="51"/>
      <c r="AF34" s="51"/>
      <c r="AG34" s="49"/>
      <c r="AH34" s="54" t="s">
        <v>124</v>
      </c>
      <c r="AI34" s="107">
        <v>56</v>
      </c>
      <c r="AJ34" s="59" t="s">
        <v>128</v>
      </c>
      <c r="AK34" s="59" t="s">
        <v>108</v>
      </c>
      <c r="AL34" s="59">
        <f t="shared" si="1"/>
        <v>1461</v>
      </c>
      <c r="AM34" s="59" t="s">
        <v>707</v>
      </c>
      <c r="AN34" s="59">
        <v>4</v>
      </c>
      <c r="AO34" s="44" t="s">
        <v>110</v>
      </c>
    </row>
    <row r="42" spans="1:41" x14ac:dyDescent="0.3">
      <c r="E42" s="90"/>
    </row>
    <row r="43" spans="1:41" x14ac:dyDescent="0.3">
      <c r="E43" s="90"/>
    </row>
  </sheetData>
  <autoFilter ref="A12:A14" xr:uid="{00000000-0009-0000-0000-000020000000}"/>
  <mergeCells count="17">
    <mergeCell ref="AH7:AN7"/>
    <mergeCell ref="A8:A11"/>
    <mergeCell ref="C8:C11"/>
    <mergeCell ref="D8:D11"/>
    <mergeCell ref="E8:E11"/>
    <mergeCell ref="F8:F11"/>
    <mergeCell ref="AB8:AG8"/>
    <mergeCell ref="B8:B11"/>
    <mergeCell ref="B7:J7"/>
    <mergeCell ref="F2:J3"/>
    <mergeCell ref="K7:U7"/>
    <mergeCell ref="V7:AG7"/>
    <mergeCell ref="G8:G11"/>
    <mergeCell ref="H8:H11"/>
    <mergeCell ref="I8:I11"/>
    <mergeCell ref="J8:J11"/>
    <mergeCell ref="V8:AA8"/>
  </mergeCells>
  <pageMargins left="0.22" right="0.2" top="0.85" bottom="0.74803149606299213" header="0.31496062992125984" footer="0.31496062992125984"/>
  <pageSetup paperSize="8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euil16">
    <pageSetUpPr fitToPage="1"/>
  </sheetPr>
  <dimension ref="A1:AN22"/>
  <sheetViews>
    <sheetView showGridLines="0" zoomScaleNormal="100" workbookViewId="0"/>
  </sheetViews>
  <sheetFormatPr baseColWidth="10" defaultColWidth="11.44140625" defaultRowHeight="14.4" x14ac:dyDescent="0.3"/>
  <cols>
    <col min="1" max="1" width="22.33203125" bestFit="1" customWidth="1"/>
    <col min="2" max="2" width="18.6640625" customWidth="1"/>
    <col min="3" max="3" width="5.33203125" style="1" customWidth="1"/>
    <col min="4" max="4" width="8.44140625" customWidth="1"/>
    <col min="5" max="5" width="29.5546875" bestFit="1" customWidth="1"/>
    <col min="6" max="6" width="5.6640625" customWidth="1"/>
    <col min="7" max="7" width="7" customWidth="1"/>
    <col min="8" max="8" width="15.5546875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9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78" t="s">
        <v>247</v>
      </c>
      <c r="B13" s="78" t="s">
        <v>244</v>
      </c>
      <c r="C13" s="79">
        <v>2</v>
      </c>
      <c r="D13" s="78" t="s">
        <v>222</v>
      </c>
      <c r="E13" s="50" t="s">
        <v>254</v>
      </c>
      <c r="F13" s="50" t="s">
        <v>233</v>
      </c>
      <c r="G13" s="50">
        <v>4</v>
      </c>
      <c r="H13" s="50" t="s">
        <v>313</v>
      </c>
      <c r="I13" s="80" t="s">
        <v>251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11</v>
      </c>
      <c r="V13" s="83">
        <v>217</v>
      </c>
      <c r="W13" s="82" t="s">
        <v>106</v>
      </c>
      <c r="X13" s="83">
        <v>9</v>
      </c>
      <c r="Y13" s="83">
        <v>185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50.33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78" t="s">
        <v>247</v>
      </c>
      <c r="B14" s="78" t="s">
        <v>244</v>
      </c>
      <c r="C14" s="79">
        <v>2</v>
      </c>
      <c r="D14" s="78" t="s">
        <v>222</v>
      </c>
      <c r="E14" s="50" t="s">
        <v>254</v>
      </c>
      <c r="F14" s="50" t="s">
        <v>233</v>
      </c>
      <c r="G14" s="50">
        <v>4</v>
      </c>
      <c r="H14" s="50" t="s">
        <v>314</v>
      </c>
      <c r="I14" s="80" t="s">
        <v>253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83">
        <v>11</v>
      </c>
      <c r="V14" s="83">
        <v>217</v>
      </c>
      <c r="W14" s="82" t="s">
        <v>106</v>
      </c>
      <c r="X14" s="83">
        <v>9</v>
      </c>
      <c r="Y14" s="83">
        <v>185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50.33</v>
      </c>
      <c r="AI14" s="41" t="s">
        <v>128</v>
      </c>
      <c r="AJ14" s="41" t="s">
        <v>108</v>
      </c>
      <c r="AK14" s="45">
        <f t="shared" ref="AK14:AK22" si="1">O14</f>
        <v>999</v>
      </c>
      <c r="AL14" s="41" t="s">
        <v>109</v>
      </c>
      <c r="AM14" s="41">
        <v>1</v>
      </c>
      <c r="AN14" s="41" t="s">
        <v>110</v>
      </c>
    </row>
    <row r="15" spans="1:40" s="43" customFormat="1" x14ac:dyDescent="0.3">
      <c r="A15" s="78" t="s">
        <v>246</v>
      </c>
      <c r="B15" s="78" t="s">
        <v>244</v>
      </c>
      <c r="C15" s="79">
        <v>2</v>
      </c>
      <c r="D15" s="78" t="s">
        <v>222</v>
      </c>
      <c r="E15" s="50" t="s">
        <v>254</v>
      </c>
      <c r="F15" s="50" t="s">
        <v>233</v>
      </c>
      <c r="G15" s="50">
        <v>5</v>
      </c>
      <c r="H15" s="50" t="s">
        <v>313</v>
      </c>
      <c r="I15" s="80" t="s">
        <v>251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999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83">
        <v>11</v>
      </c>
      <c r="V15" s="83">
        <v>217</v>
      </c>
      <c r="W15" s="82" t="s">
        <v>106</v>
      </c>
      <c r="X15" s="83">
        <v>9</v>
      </c>
      <c r="Y15" s="83">
        <v>185</v>
      </c>
      <c r="Z15" s="82" t="s">
        <v>106</v>
      </c>
      <c r="AA15" s="83" t="s">
        <v>113</v>
      </c>
      <c r="AB15" s="83" t="s">
        <v>113</v>
      </c>
      <c r="AC15" s="82" t="s">
        <v>113</v>
      </c>
      <c r="AD15" s="83" t="s">
        <v>113</v>
      </c>
      <c r="AE15" s="83" t="s">
        <v>113</v>
      </c>
      <c r="AF15" s="82" t="s">
        <v>113</v>
      </c>
      <c r="AG15" s="82" t="s">
        <v>98</v>
      </c>
      <c r="AH15" s="84">
        <v>50.51</v>
      </c>
      <c r="AI15" s="41" t="s">
        <v>128</v>
      </c>
      <c r="AJ15" s="41" t="s">
        <v>108</v>
      </c>
      <c r="AK15" s="45">
        <f t="shared" si="1"/>
        <v>999</v>
      </c>
      <c r="AL15" s="41" t="s">
        <v>109</v>
      </c>
      <c r="AM15" s="41">
        <v>1</v>
      </c>
      <c r="AN15" s="41" t="s">
        <v>110</v>
      </c>
    </row>
    <row r="16" spans="1:40" s="43" customFormat="1" x14ac:dyDescent="0.3">
      <c r="A16" s="78" t="s">
        <v>246</v>
      </c>
      <c r="B16" s="78" t="s">
        <v>244</v>
      </c>
      <c r="C16" s="79">
        <v>2</v>
      </c>
      <c r="D16" s="78" t="s">
        <v>222</v>
      </c>
      <c r="E16" s="50" t="s">
        <v>254</v>
      </c>
      <c r="F16" s="50" t="s">
        <v>233</v>
      </c>
      <c r="G16" s="50">
        <v>5</v>
      </c>
      <c r="H16" s="50" t="s">
        <v>314</v>
      </c>
      <c r="I16" s="80" t="s">
        <v>253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999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83">
        <v>11</v>
      </c>
      <c r="V16" s="83">
        <v>217</v>
      </c>
      <c r="W16" s="82" t="s">
        <v>106</v>
      </c>
      <c r="X16" s="83">
        <v>9</v>
      </c>
      <c r="Y16" s="83">
        <v>185</v>
      </c>
      <c r="Z16" s="82" t="s">
        <v>106</v>
      </c>
      <c r="AA16" s="83" t="s">
        <v>113</v>
      </c>
      <c r="AB16" s="83" t="s">
        <v>113</v>
      </c>
      <c r="AC16" s="82" t="s">
        <v>113</v>
      </c>
      <c r="AD16" s="83" t="s">
        <v>113</v>
      </c>
      <c r="AE16" s="83" t="s">
        <v>113</v>
      </c>
      <c r="AF16" s="82" t="s">
        <v>113</v>
      </c>
      <c r="AG16" s="82" t="s">
        <v>98</v>
      </c>
      <c r="AH16" s="84">
        <v>50.51</v>
      </c>
      <c r="AI16" s="41" t="s">
        <v>128</v>
      </c>
      <c r="AJ16" s="41" t="s">
        <v>108</v>
      </c>
      <c r="AK16" s="45">
        <f t="shared" si="1"/>
        <v>999</v>
      </c>
      <c r="AL16" s="41" t="s">
        <v>109</v>
      </c>
      <c r="AM16" s="41">
        <v>1</v>
      </c>
      <c r="AN16" s="41" t="s">
        <v>110</v>
      </c>
    </row>
    <row r="17" spans="1:40" s="43" customFormat="1" x14ac:dyDescent="0.3">
      <c r="A17" s="78" t="s">
        <v>248</v>
      </c>
      <c r="B17" s="78" t="s">
        <v>244</v>
      </c>
      <c r="C17" s="79">
        <v>2</v>
      </c>
      <c r="D17" s="78" t="s">
        <v>222</v>
      </c>
      <c r="E17" s="50" t="s">
        <v>254</v>
      </c>
      <c r="F17" s="50" t="s">
        <v>233</v>
      </c>
      <c r="G17" s="50">
        <v>7</v>
      </c>
      <c r="H17" s="50" t="s">
        <v>313</v>
      </c>
      <c r="I17" s="80" t="s">
        <v>251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999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83">
        <v>11</v>
      </c>
      <c r="V17" s="83">
        <v>217</v>
      </c>
      <c r="W17" s="82" t="s">
        <v>106</v>
      </c>
      <c r="X17" s="83">
        <v>9</v>
      </c>
      <c r="Y17" s="83">
        <v>185</v>
      </c>
      <c r="Z17" s="82" t="s">
        <v>106</v>
      </c>
      <c r="AA17" s="83" t="s">
        <v>113</v>
      </c>
      <c r="AB17" s="83" t="s">
        <v>113</v>
      </c>
      <c r="AC17" s="82" t="s">
        <v>113</v>
      </c>
      <c r="AD17" s="83" t="s">
        <v>113</v>
      </c>
      <c r="AE17" s="83" t="s">
        <v>113</v>
      </c>
      <c r="AF17" s="82" t="s">
        <v>113</v>
      </c>
      <c r="AG17" s="82" t="s">
        <v>98</v>
      </c>
      <c r="AH17" s="84">
        <v>50</v>
      </c>
      <c r="AI17" s="41" t="s">
        <v>128</v>
      </c>
      <c r="AJ17" s="41" t="s">
        <v>108</v>
      </c>
      <c r="AK17" s="45">
        <f t="shared" si="1"/>
        <v>999</v>
      </c>
      <c r="AL17" s="41" t="s">
        <v>109</v>
      </c>
      <c r="AM17" s="41">
        <v>1</v>
      </c>
      <c r="AN17" s="41" t="s">
        <v>110</v>
      </c>
    </row>
    <row r="18" spans="1:40" s="43" customFormat="1" x14ac:dyDescent="0.3">
      <c r="A18" s="78" t="s">
        <v>247</v>
      </c>
      <c r="B18" s="78" t="s">
        <v>244</v>
      </c>
      <c r="C18" s="79">
        <v>2</v>
      </c>
      <c r="D18" s="78" t="s">
        <v>222</v>
      </c>
      <c r="E18" s="50" t="s">
        <v>254</v>
      </c>
      <c r="F18" s="50" t="s">
        <v>233</v>
      </c>
      <c r="G18" s="50">
        <v>4</v>
      </c>
      <c r="H18" s="50" t="s">
        <v>315</v>
      </c>
      <c r="I18" s="80" t="s">
        <v>251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999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83">
        <v>11</v>
      </c>
      <c r="V18" s="83">
        <v>217</v>
      </c>
      <c r="W18" s="82" t="s">
        <v>106</v>
      </c>
      <c r="X18" s="83">
        <v>9</v>
      </c>
      <c r="Y18" s="83">
        <v>185</v>
      </c>
      <c r="Z18" s="82" t="s">
        <v>106</v>
      </c>
      <c r="AA18" s="83" t="s">
        <v>113</v>
      </c>
      <c r="AB18" s="83" t="s">
        <v>113</v>
      </c>
      <c r="AC18" s="82" t="s">
        <v>113</v>
      </c>
      <c r="AD18" s="83" t="s">
        <v>113</v>
      </c>
      <c r="AE18" s="83" t="s">
        <v>113</v>
      </c>
      <c r="AF18" s="82" t="s">
        <v>113</v>
      </c>
      <c r="AG18" s="82" t="s">
        <v>98</v>
      </c>
      <c r="AH18" s="84">
        <v>50.33</v>
      </c>
      <c r="AI18" s="41" t="s">
        <v>128</v>
      </c>
      <c r="AJ18" s="41" t="s">
        <v>108</v>
      </c>
      <c r="AK18" s="45">
        <f t="shared" si="1"/>
        <v>999</v>
      </c>
      <c r="AL18" s="41" t="s">
        <v>109</v>
      </c>
      <c r="AM18" s="41">
        <v>1</v>
      </c>
      <c r="AN18" s="41" t="s">
        <v>110</v>
      </c>
    </row>
    <row r="19" spans="1:40" s="43" customFormat="1" x14ac:dyDescent="0.3">
      <c r="A19" s="78" t="s">
        <v>247</v>
      </c>
      <c r="B19" s="78" t="s">
        <v>244</v>
      </c>
      <c r="C19" s="79">
        <v>2</v>
      </c>
      <c r="D19" s="78" t="s">
        <v>222</v>
      </c>
      <c r="E19" s="50" t="s">
        <v>254</v>
      </c>
      <c r="F19" s="50" t="s">
        <v>233</v>
      </c>
      <c r="G19" s="50">
        <v>4</v>
      </c>
      <c r="H19" s="50" t="s">
        <v>316</v>
      </c>
      <c r="I19" s="80" t="s">
        <v>253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999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83">
        <v>11</v>
      </c>
      <c r="V19" s="83">
        <v>217</v>
      </c>
      <c r="W19" s="82" t="s">
        <v>106</v>
      </c>
      <c r="X19" s="83">
        <v>9</v>
      </c>
      <c r="Y19" s="83">
        <v>185</v>
      </c>
      <c r="Z19" s="82" t="s">
        <v>106</v>
      </c>
      <c r="AA19" s="83" t="s">
        <v>113</v>
      </c>
      <c r="AB19" s="83" t="s">
        <v>113</v>
      </c>
      <c r="AC19" s="82" t="s">
        <v>113</v>
      </c>
      <c r="AD19" s="83" t="s">
        <v>113</v>
      </c>
      <c r="AE19" s="83" t="s">
        <v>113</v>
      </c>
      <c r="AF19" s="82" t="s">
        <v>113</v>
      </c>
      <c r="AG19" s="82" t="s">
        <v>98</v>
      </c>
      <c r="AH19" s="84">
        <v>50.33</v>
      </c>
      <c r="AI19" s="41" t="s">
        <v>128</v>
      </c>
      <c r="AJ19" s="41" t="s">
        <v>108</v>
      </c>
      <c r="AK19" s="45">
        <f t="shared" si="1"/>
        <v>999</v>
      </c>
      <c r="AL19" s="41" t="s">
        <v>109</v>
      </c>
      <c r="AM19" s="41">
        <v>1</v>
      </c>
      <c r="AN19" s="41" t="s">
        <v>110</v>
      </c>
    </row>
    <row r="20" spans="1:40" s="43" customFormat="1" x14ac:dyDescent="0.3">
      <c r="A20" s="78" t="s">
        <v>246</v>
      </c>
      <c r="B20" s="78" t="s">
        <v>244</v>
      </c>
      <c r="C20" s="79">
        <v>2</v>
      </c>
      <c r="D20" s="78" t="s">
        <v>222</v>
      </c>
      <c r="E20" s="50" t="s">
        <v>254</v>
      </c>
      <c r="F20" s="50" t="s">
        <v>233</v>
      </c>
      <c r="G20" s="50">
        <v>5</v>
      </c>
      <c r="H20" s="50" t="s">
        <v>315</v>
      </c>
      <c r="I20" s="80" t="s">
        <v>251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999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83">
        <v>11</v>
      </c>
      <c r="V20" s="83">
        <v>217</v>
      </c>
      <c r="W20" s="82" t="s">
        <v>106</v>
      </c>
      <c r="X20" s="83">
        <v>9</v>
      </c>
      <c r="Y20" s="83">
        <v>185</v>
      </c>
      <c r="Z20" s="82" t="s">
        <v>106</v>
      </c>
      <c r="AA20" s="83" t="s">
        <v>113</v>
      </c>
      <c r="AB20" s="83" t="s">
        <v>113</v>
      </c>
      <c r="AC20" s="82" t="s">
        <v>113</v>
      </c>
      <c r="AD20" s="83" t="s">
        <v>113</v>
      </c>
      <c r="AE20" s="83" t="s">
        <v>113</v>
      </c>
      <c r="AF20" s="82" t="s">
        <v>113</v>
      </c>
      <c r="AG20" s="82" t="s">
        <v>98</v>
      </c>
      <c r="AH20" s="84">
        <v>50.51</v>
      </c>
      <c r="AI20" s="41" t="s">
        <v>128</v>
      </c>
      <c r="AJ20" s="41" t="s">
        <v>108</v>
      </c>
      <c r="AK20" s="45">
        <f t="shared" si="1"/>
        <v>999</v>
      </c>
      <c r="AL20" s="41" t="s">
        <v>109</v>
      </c>
      <c r="AM20" s="41">
        <v>1</v>
      </c>
      <c r="AN20" s="41" t="s">
        <v>110</v>
      </c>
    </row>
    <row r="21" spans="1:40" s="43" customFormat="1" x14ac:dyDescent="0.3">
      <c r="A21" s="78" t="s">
        <v>246</v>
      </c>
      <c r="B21" s="78" t="s">
        <v>244</v>
      </c>
      <c r="C21" s="79">
        <v>2</v>
      </c>
      <c r="D21" s="78" t="s">
        <v>222</v>
      </c>
      <c r="E21" s="50" t="s">
        <v>254</v>
      </c>
      <c r="F21" s="50" t="s">
        <v>233</v>
      </c>
      <c r="G21" s="50">
        <v>5</v>
      </c>
      <c r="H21" s="50" t="s">
        <v>316</v>
      </c>
      <c r="I21" s="80" t="s">
        <v>253</v>
      </c>
      <c r="J21" s="81" t="s">
        <v>97</v>
      </c>
      <c r="K21" s="81" t="s">
        <v>98</v>
      </c>
      <c r="L21" s="81" t="s">
        <v>99</v>
      </c>
      <c r="M21" s="81">
        <v>3</v>
      </c>
      <c r="N21" s="81" t="s">
        <v>100</v>
      </c>
      <c r="O21" s="81">
        <v>999</v>
      </c>
      <c r="P21" s="41" t="s">
        <v>159</v>
      </c>
      <c r="Q21" s="82" t="s">
        <v>102</v>
      </c>
      <c r="R21" s="41" t="s">
        <v>245</v>
      </c>
      <c r="S21" s="81" t="s">
        <v>104</v>
      </c>
      <c r="T21" s="82" t="s">
        <v>105</v>
      </c>
      <c r="U21" s="83">
        <v>11</v>
      </c>
      <c r="V21" s="83">
        <v>217</v>
      </c>
      <c r="W21" s="82" t="s">
        <v>106</v>
      </c>
      <c r="X21" s="83">
        <v>9</v>
      </c>
      <c r="Y21" s="83">
        <v>185</v>
      </c>
      <c r="Z21" s="82" t="s">
        <v>106</v>
      </c>
      <c r="AA21" s="83" t="s">
        <v>113</v>
      </c>
      <c r="AB21" s="83" t="s">
        <v>113</v>
      </c>
      <c r="AC21" s="82" t="s">
        <v>113</v>
      </c>
      <c r="AD21" s="83" t="s">
        <v>113</v>
      </c>
      <c r="AE21" s="83" t="s">
        <v>113</v>
      </c>
      <c r="AF21" s="82" t="s">
        <v>113</v>
      </c>
      <c r="AG21" s="82" t="s">
        <v>98</v>
      </c>
      <c r="AH21" s="84">
        <v>50.51</v>
      </c>
      <c r="AI21" s="41" t="s">
        <v>128</v>
      </c>
      <c r="AJ21" s="41" t="s">
        <v>108</v>
      </c>
      <c r="AK21" s="45">
        <f t="shared" si="1"/>
        <v>999</v>
      </c>
      <c r="AL21" s="41" t="s">
        <v>109</v>
      </c>
      <c r="AM21" s="41">
        <v>1</v>
      </c>
      <c r="AN21" s="41" t="s">
        <v>110</v>
      </c>
    </row>
    <row r="22" spans="1:40" s="43" customFormat="1" x14ac:dyDescent="0.3">
      <c r="A22" s="78" t="s">
        <v>248</v>
      </c>
      <c r="B22" s="78" t="s">
        <v>244</v>
      </c>
      <c r="C22" s="79">
        <v>2</v>
      </c>
      <c r="D22" s="78" t="s">
        <v>222</v>
      </c>
      <c r="E22" s="50" t="s">
        <v>254</v>
      </c>
      <c r="F22" s="50" t="s">
        <v>233</v>
      </c>
      <c r="G22" s="50">
        <v>7</v>
      </c>
      <c r="H22" s="97" t="s">
        <v>315</v>
      </c>
      <c r="I22" s="80" t="s">
        <v>251</v>
      </c>
      <c r="J22" s="81" t="s">
        <v>97</v>
      </c>
      <c r="K22" s="81" t="s">
        <v>98</v>
      </c>
      <c r="L22" s="81" t="s">
        <v>99</v>
      </c>
      <c r="M22" s="81">
        <v>3</v>
      </c>
      <c r="N22" s="81" t="s">
        <v>100</v>
      </c>
      <c r="O22" s="81">
        <v>999</v>
      </c>
      <c r="P22" s="41" t="s">
        <v>159</v>
      </c>
      <c r="Q22" s="82" t="s">
        <v>102</v>
      </c>
      <c r="R22" s="41" t="s">
        <v>245</v>
      </c>
      <c r="S22" s="81" t="s">
        <v>104</v>
      </c>
      <c r="T22" s="82" t="s">
        <v>105</v>
      </c>
      <c r="U22" s="83">
        <v>11</v>
      </c>
      <c r="V22" s="83">
        <v>217</v>
      </c>
      <c r="W22" s="82" t="s">
        <v>106</v>
      </c>
      <c r="X22" s="83">
        <v>9</v>
      </c>
      <c r="Y22" s="83">
        <v>185</v>
      </c>
      <c r="Z22" s="82" t="s">
        <v>106</v>
      </c>
      <c r="AA22" s="83" t="s">
        <v>113</v>
      </c>
      <c r="AB22" s="83" t="s">
        <v>113</v>
      </c>
      <c r="AC22" s="82" t="s">
        <v>113</v>
      </c>
      <c r="AD22" s="83" t="s">
        <v>113</v>
      </c>
      <c r="AE22" s="83" t="s">
        <v>113</v>
      </c>
      <c r="AF22" s="82" t="s">
        <v>113</v>
      </c>
      <c r="AG22" s="82" t="s">
        <v>98</v>
      </c>
      <c r="AH22" s="84">
        <v>50</v>
      </c>
      <c r="AI22" s="41" t="s">
        <v>128</v>
      </c>
      <c r="AJ22" s="41" t="s">
        <v>108</v>
      </c>
      <c r="AK22" s="45">
        <f t="shared" si="1"/>
        <v>999</v>
      </c>
      <c r="AL22" s="41" t="s">
        <v>109</v>
      </c>
      <c r="AM22" s="41">
        <v>1</v>
      </c>
      <c r="AN22" s="41" t="s">
        <v>110</v>
      </c>
    </row>
  </sheetData>
  <autoFilter ref="A12:A22" xr:uid="{00000000-0009-0000-0000-000021000000}"/>
  <mergeCells count="9">
    <mergeCell ref="AG7:AM7"/>
    <mergeCell ref="U8:Z8"/>
    <mergeCell ref="AA8:AF8"/>
    <mergeCell ref="F9:I9"/>
    <mergeCell ref="A8:A11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>
    <pageSetUpPr fitToPage="1"/>
  </sheetPr>
  <dimension ref="A2:AN26"/>
  <sheetViews>
    <sheetView zoomScaleNormal="100" workbookViewId="0"/>
  </sheetViews>
  <sheetFormatPr baseColWidth="10" defaultColWidth="11.5546875" defaultRowHeight="14.4" x14ac:dyDescent="0.3"/>
  <cols>
    <col min="1" max="1" width="40.10937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29.5546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86" t="s">
        <v>4</v>
      </c>
      <c r="K8" s="63" t="s">
        <v>5</v>
      </c>
      <c r="L8" s="86" t="s">
        <v>6</v>
      </c>
      <c r="M8" s="63" t="s">
        <v>7</v>
      </c>
      <c r="N8" s="86" t="s">
        <v>8</v>
      </c>
      <c r="O8" s="63" t="s">
        <v>9</v>
      </c>
      <c r="P8" s="86" t="s">
        <v>10</v>
      </c>
      <c r="Q8" s="63" t="s">
        <v>11</v>
      </c>
      <c r="R8" s="86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85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293</v>
      </c>
      <c r="B13" s="44" t="s">
        <v>206</v>
      </c>
      <c r="C13" s="47">
        <v>2</v>
      </c>
      <c r="D13" s="47" t="s">
        <v>96</v>
      </c>
      <c r="E13" s="44" t="s">
        <v>295</v>
      </c>
      <c r="F13" s="89" t="s">
        <v>181</v>
      </c>
      <c r="G13" s="89" t="s">
        <v>209</v>
      </c>
      <c r="H13" s="89" t="s">
        <v>208</v>
      </c>
      <c r="I13" s="44" t="s">
        <v>292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1995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193</v>
      </c>
      <c r="U13" s="53">
        <v>325</v>
      </c>
      <c r="V13" s="54">
        <v>31</v>
      </c>
      <c r="W13" s="54" t="s">
        <v>106</v>
      </c>
      <c r="X13" s="54">
        <v>283</v>
      </c>
      <c r="Y13" s="54">
        <v>12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73.86</v>
      </c>
      <c r="AI13" s="59" t="s">
        <v>128</v>
      </c>
      <c r="AJ13" s="59" t="s">
        <v>19</v>
      </c>
      <c r="AK13" s="59">
        <f>O13</f>
        <v>1995</v>
      </c>
      <c r="AL13" s="59" t="s">
        <v>129</v>
      </c>
      <c r="AM13" s="59">
        <v>1</v>
      </c>
      <c r="AN13" s="54" t="s">
        <v>205</v>
      </c>
    </row>
    <row r="14" spans="1:40" s="60" customFormat="1" x14ac:dyDescent="0.3">
      <c r="A14" s="104" t="s">
        <v>293</v>
      </c>
      <c r="B14" s="44" t="s">
        <v>206</v>
      </c>
      <c r="C14" s="47">
        <v>2</v>
      </c>
      <c r="D14" s="47" t="s">
        <v>96</v>
      </c>
      <c r="E14" s="44" t="s">
        <v>295</v>
      </c>
      <c r="F14" s="89" t="s">
        <v>181</v>
      </c>
      <c r="G14" s="89" t="s">
        <v>209</v>
      </c>
      <c r="H14" s="89" t="s">
        <v>210</v>
      </c>
      <c r="I14" s="44" t="s">
        <v>292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1995</v>
      </c>
      <c r="P14" s="59" t="s">
        <v>101</v>
      </c>
      <c r="Q14" s="59" t="s">
        <v>102</v>
      </c>
      <c r="R14" s="59" t="s">
        <v>125</v>
      </c>
      <c r="S14" s="59" t="s">
        <v>126</v>
      </c>
      <c r="T14" s="59" t="s">
        <v>193</v>
      </c>
      <c r="U14" s="53">
        <v>325</v>
      </c>
      <c r="V14" s="54">
        <v>31</v>
      </c>
      <c r="W14" s="54" t="s">
        <v>106</v>
      </c>
      <c r="X14" s="54">
        <v>283</v>
      </c>
      <c r="Y14" s="54">
        <v>12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73.86</v>
      </c>
      <c r="AI14" s="59" t="s">
        <v>128</v>
      </c>
      <c r="AJ14" s="59" t="s">
        <v>211</v>
      </c>
      <c r="AK14" s="59">
        <f t="shared" ref="AK14:AK17" si="0">O14</f>
        <v>1995</v>
      </c>
      <c r="AL14" s="59" t="s">
        <v>129</v>
      </c>
      <c r="AM14" s="54">
        <v>1</v>
      </c>
      <c r="AN14" s="54" t="s">
        <v>205</v>
      </c>
    </row>
    <row r="15" spans="1:40" s="60" customFormat="1" x14ac:dyDescent="0.3">
      <c r="A15" s="104" t="s">
        <v>212</v>
      </c>
      <c r="B15" s="44" t="s">
        <v>207</v>
      </c>
      <c r="C15" s="47">
        <v>2</v>
      </c>
      <c r="D15" s="47" t="s">
        <v>96</v>
      </c>
      <c r="E15" s="44" t="s">
        <v>296</v>
      </c>
      <c r="F15" s="44" t="s">
        <v>181</v>
      </c>
      <c r="G15" s="89" t="s">
        <v>209</v>
      </c>
      <c r="H15" s="44" t="s">
        <v>213</v>
      </c>
      <c r="I15" s="44" t="s">
        <v>292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1995</v>
      </c>
      <c r="P15" s="59" t="s">
        <v>101</v>
      </c>
      <c r="Q15" s="59" t="s">
        <v>102</v>
      </c>
      <c r="R15" s="59" t="s">
        <v>125</v>
      </c>
      <c r="S15" s="59" t="s">
        <v>126</v>
      </c>
      <c r="T15" s="59" t="s">
        <v>193</v>
      </c>
      <c r="U15" s="53">
        <v>248</v>
      </c>
      <c r="V15" s="54">
        <v>14</v>
      </c>
      <c r="W15" s="54" t="s">
        <v>106</v>
      </c>
      <c r="X15" s="54">
        <v>377</v>
      </c>
      <c r="Y15" s="54">
        <v>1</v>
      </c>
      <c r="Z15" s="54" t="s">
        <v>106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70.12</v>
      </c>
      <c r="AI15" s="59" t="s">
        <v>138</v>
      </c>
      <c r="AJ15" s="59" t="s">
        <v>211</v>
      </c>
      <c r="AK15" s="59">
        <f t="shared" si="0"/>
        <v>1995</v>
      </c>
      <c r="AL15" s="59" t="s">
        <v>129</v>
      </c>
      <c r="AM15" s="54">
        <v>2</v>
      </c>
      <c r="AN15" s="44" t="s">
        <v>110</v>
      </c>
    </row>
    <row r="16" spans="1:40" s="60" customFormat="1" x14ac:dyDescent="0.3">
      <c r="A16" s="104" t="s">
        <v>212</v>
      </c>
      <c r="B16" s="44" t="s">
        <v>207</v>
      </c>
      <c r="C16" s="47">
        <v>2</v>
      </c>
      <c r="D16" s="47" t="s">
        <v>96</v>
      </c>
      <c r="E16" s="44" t="s">
        <v>296</v>
      </c>
      <c r="F16" s="44" t="s">
        <v>181</v>
      </c>
      <c r="G16" s="89" t="s">
        <v>209</v>
      </c>
      <c r="H16" s="89" t="s">
        <v>214</v>
      </c>
      <c r="I16" s="44" t="s">
        <v>292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1995</v>
      </c>
      <c r="P16" s="59" t="s">
        <v>101</v>
      </c>
      <c r="Q16" s="59" t="s">
        <v>102</v>
      </c>
      <c r="R16" s="59" t="s">
        <v>125</v>
      </c>
      <c r="S16" s="59" t="s">
        <v>126</v>
      </c>
      <c r="T16" s="59" t="s">
        <v>193</v>
      </c>
      <c r="U16" s="53">
        <v>248</v>
      </c>
      <c r="V16" s="54">
        <v>14</v>
      </c>
      <c r="W16" s="54" t="s">
        <v>106</v>
      </c>
      <c r="X16" s="54">
        <v>377</v>
      </c>
      <c r="Y16" s="54">
        <v>1</v>
      </c>
      <c r="Z16" s="54" t="s">
        <v>106</v>
      </c>
      <c r="AA16" s="51" t="s">
        <v>113</v>
      </c>
      <c r="AB16" s="51" t="s">
        <v>113</v>
      </c>
      <c r="AC16" s="49" t="s">
        <v>113</v>
      </c>
      <c r="AD16" s="51" t="s">
        <v>113</v>
      </c>
      <c r="AE16" s="51" t="s">
        <v>113</v>
      </c>
      <c r="AF16" s="49" t="s">
        <v>113</v>
      </c>
      <c r="AG16" s="54" t="s">
        <v>124</v>
      </c>
      <c r="AH16" s="52">
        <v>70.12</v>
      </c>
      <c r="AI16" s="59" t="s">
        <v>138</v>
      </c>
      <c r="AJ16" s="59" t="s">
        <v>211</v>
      </c>
      <c r="AK16" s="59">
        <f t="shared" si="0"/>
        <v>1995</v>
      </c>
      <c r="AL16" s="59" t="s">
        <v>129</v>
      </c>
      <c r="AM16" s="54">
        <v>2</v>
      </c>
      <c r="AN16" s="44" t="s">
        <v>110</v>
      </c>
    </row>
    <row r="17" spans="1:40" s="60" customFormat="1" x14ac:dyDescent="0.3">
      <c r="A17" s="104" t="s">
        <v>212</v>
      </c>
      <c r="B17" s="44" t="s">
        <v>207</v>
      </c>
      <c r="C17" s="47">
        <v>2</v>
      </c>
      <c r="D17" s="47" t="s">
        <v>96</v>
      </c>
      <c r="E17" s="44" t="s">
        <v>296</v>
      </c>
      <c r="F17" s="44" t="s">
        <v>181</v>
      </c>
      <c r="G17" s="89" t="s">
        <v>209</v>
      </c>
      <c r="H17" s="44" t="s">
        <v>215</v>
      </c>
      <c r="I17" s="44" t="s">
        <v>292</v>
      </c>
      <c r="J17" s="59" t="s">
        <v>97</v>
      </c>
      <c r="K17" s="59" t="s">
        <v>124</v>
      </c>
      <c r="L17" s="59" t="s">
        <v>99</v>
      </c>
      <c r="M17" s="59">
        <v>4</v>
      </c>
      <c r="N17" s="59" t="s">
        <v>100</v>
      </c>
      <c r="O17" s="59">
        <v>1995</v>
      </c>
      <c r="P17" s="59" t="s">
        <v>101</v>
      </c>
      <c r="Q17" s="59" t="s">
        <v>102</v>
      </c>
      <c r="R17" s="59" t="s">
        <v>125</v>
      </c>
      <c r="S17" s="59" t="s">
        <v>126</v>
      </c>
      <c r="T17" s="59" t="s">
        <v>193</v>
      </c>
      <c r="U17" s="53">
        <v>248</v>
      </c>
      <c r="V17" s="54">
        <v>14</v>
      </c>
      <c r="W17" s="54" t="s">
        <v>106</v>
      </c>
      <c r="X17" s="54">
        <v>377</v>
      </c>
      <c r="Y17" s="54">
        <v>1</v>
      </c>
      <c r="Z17" s="54" t="s">
        <v>106</v>
      </c>
      <c r="AA17" s="51" t="s">
        <v>113</v>
      </c>
      <c r="AB17" s="51" t="s">
        <v>113</v>
      </c>
      <c r="AC17" s="49" t="s">
        <v>113</v>
      </c>
      <c r="AD17" s="51" t="s">
        <v>113</v>
      </c>
      <c r="AE17" s="51" t="s">
        <v>113</v>
      </c>
      <c r="AF17" s="49" t="s">
        <v>113</v>
      </c>
      <c r="AG17" s="54" t="s">
        <v>124</v>
      </c>
      <c r="AH17" s="52">
        <v>70.12</v>
      </c>
      <c r="AI17" s="59" t="s">
        <v>138</v>
      </c>
      <c r="AJ17" s="59" t="s">
        <v>211</v>
      </c>
      <c r="AK17" s="59">
        <f t="shared" si="0"/>
        <v>1995</v>
      </c>
      <c r="AL17" s="59" t="s">
        <v>129</v>
      </c>
      <c r="AM17" s="54">
        <v>2</v>
      </c>
      <c r="AN17" s="44" t="s">
        <v>110</v>
      </c>
    </row>
    <row r="25" spans="1:40" x14ac:dyDescent="0.3">
      <c r="D25" s="90"/>
    </row>
    <row r="26" spans="1:40" x14ac:dyDescent="0.3">
      <c r="D26" s="90"/>
    </row>
  </sheetData>
  <autoFilter ref="A12:A17" xr:uid="{00000000-0009-0000-0000-000003000000}"/>
  <mergeCells count="16">
    <mergeCell ref="AA8:AF8"/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  <headerFooter>
    <oddFooter>&amp;R&amp;1#&amp;"Arial"&amp;10&amp;K000000Confidential C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AN29"/>
  <sheetViews>
    <sheetView showGridLines="0" zoomScaleNormal="100" workbookViewId="0"/>
  </sheetViews>
  <sheetFormatPr baseColWidth="10" defaultColWidth="11.44140625" defaultRowHeight="14.4" x14ac:dyDescent="0.3"/>
  <cols>
    <col min="1" max="1" width="26.33203125" customWidth="1"/>
    <col min="2" max="2" width="14.109375" customWidth="1"/>
    <col min="3" max="3" width="5.33203125" style="1" customWidth="1"/>
    <col min="4" max="4" width="8.44140625" customWidth="1"/>
    <col min="5" max="5" width="30.88671875" bestFit="1" customWidth="1"/>
    <col min="6" max="6" width="5.33203125" bestFit="1" customWidth="1"/>
    <col min="7" max="7" width="7.44140625" bestFit="1" customWidth="1"/>
    <col min="8" max="8" width="22.44140625" bestFit="1" customWidth="1"/>
    <col min="9" max="9" width="27.88671875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577</v>
      </c>
      <c r="B13" s="78" t="s">
        <v>574</v>
      </c>
      <c r="C13" s="79">
        <v>2</v>
      </c>
      <c r="D13" s="78" t="s">
        <v>222</v>
      </c>
      <c r="E13" s="50" t="s">
        <v>578</v>
      </c>
      <c r="F13" s="50" t="s">
        <v>233</v>
      </c>
      <c r="G13" s="50" t="s">
        <v>582</v>
      </c>
      <c r="H13" s="124" t="s">
        <v>580</v>
      </c>
      <c r="I13" s="100" t="s">
        <v>579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1598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99">
        <v>11</v>
      </c>
      <c r="V13" s="99">
        <v>196</v>
      </c>
      <c r="W13" s="49" t="s">
        <v>106</v>
      </c>
      <c r="X13" s="99">
        <v>17</v>
      </c>
      <c r="Y13" s="99">
        <v>52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61.2</v>
      </c>
      <c r="AI13" s="41" t="s">
        <v>128</v>
      </c>
      <c r="AJ13" s="41" t="s">
        <v>108</v>
      </c>
      <c r="AK13" s="45">
        <f t="shared" ref="AK13:AK14" si="0">O13</f>
        <v>1598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577</v>
      </c>
      <c r="B14" s="78" t="s">
        <v>574</v>
      </c>
      <c r="C14" s="79">
        <v>2</v>
      </c>
      <c r="D14" s="78" t="s">
        <v>222</v>
      </c>
      <c r="E14" s="50" t="s">
        <v>578</v>
      </c>
      <c r="F14" s="50" t="s">
        <v>233</v>
      </c>
      <c r="G14" s="50" t="s">
        <v>581</v>
      </c>
      <c r="H14" s="124" t="s">
        <v>580</v>
      </c>
      <c r="I14" s="100" t="s">
        <v>579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1598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99">
        <v>11</v>
      </c>
      <c r="V14" s="99">
        <v>196</v>
      </c>
      <c r="W14" s="49" t="s">
        <v>106</v>
      </c>
      <c r="X14" s="99">
        <v>17</v>
      </c>
      <c r="Y14" s="99">
        <v>52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61.2</v>
      </c>
      <c r="AI14" s="41" t="s">
        <v>128</v>
      </c>
      <c r="AJ14" s="41" t="s">
        <v>108</v>
      </c>
      <c r="AK14" s="45">
        <f t="shared" si="0"/>
        <v>1598</v>
      </c>
      <c r="AL14" s="41" t="s">
        <v>109</v>
      </c>
      <c r="AM14" s="41">
        <v>1</v>
      </c>
      <c r="AN14" s="41" t="s">
        <v>110</v>
      </c>
    </row>
    <row r="15" spans="1:40" s="43" customFormat="1" x14ac:dyDescent="0.3">
      <c r="A15" s="42" t="s">
        <v>577</v>
      </c>
      <c r="B15" s="78" t="s">
        <v>574</v>
      </c>
      <c r="C15" s="79">
        <v>2</v>
      </c>
      <c r="D15" s="78" t="s">
        <v>222</v>
      </c>
      <c r="E15" s="50" t="s">
        <v>578</v>
      </c>
      <c r="F15" s="50" t="s">
        <v>233</v>
      </c>
      <c r="G15" s="50" t="s">
        <v>583</v>
      </c>
      <c r="H15" s="124" t="s">
        <v>584</v>
      </c>
      <c r="I15" s="100" t="s">
        <v>579</v>
      </c>
      <c r="J15" s="81" t="s">
        <v>97</v>
      </c>
      <c r="K15" s="81" t="s">
        <v>98</v>
      </c>
      <c r="L15" s="81" t="s">
        <v>99</v>
      </c>
      <c r="M15" s="81">
        <v>4</v>
      </c>
      <c r="N15" s="81" t="s">
        <v>100</v>
      </c>
      <c r="O15" s="81">
        <v>1598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99">
        <v>11</v>
      </c>
      <c r="V15" s="99">
        <v>196</v>
      </c>
      <c r="W15" s="49" t="s">
        <v>106</v>
      </c>
      <c r="X15" s="99">
        <v>17</v>
      </c>
      <c r="Y15" s="99">
        <v>52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61.2</v>
      </c>
      <c r="AI15" s="41" t="s">
        <v>128</v>
      </c>
      <c r="AJ15" s="41" t="s">
        <v>108</v>
      </c>
      <c r="AK15" s="45">
        <f t="shared" ref="AK15:AK18" si="1">O15</f>
        <v>1598</v>
      </c>
      <c r="AL15" s="41" t="s">
        <v>109</v>
      </c>
      <c r="AM15" s="41">
        <v>1</v>
      </c>
      <c r="AN15" s="41" t="s">
        <v>110</v>
      </c>
    </row>
    <row r="16" spans="1:40" s="43" customFormat="1" x14ac:dyDescent="0.3">
      <c r="A16" s="42" t="s">
        <v>577</v>
      </c>
      <c r="B16" s="78" t="s">
        <v>585</v>
      </c>
      <c r="C16" s="79">
        <v>2</v>
      </c>
      <c r="D16" s="78" t="s">
        <v>222</v>
      </c>
      <c r="E16" s="50" t="s">
        <v>586</v>
      </c>
      <c r="F16" s="50" t="s">
        <v>233</v>
      </c>
      <c r="G16" s="50" t="s">
        <v>582</v>
      </c>
      <c r="H16" s="108" t="s">
        <v>588</v>
      </c>
      <c r="I16" s="100" t="s">
        <v>587</v>
      </c>
      <c r="J16" s="81" t="s">
        <v>97</v>
      </c>
      <c r="K16" s="81" t="s">
        <v>98</v>
      </c>
      <c r="L16" s="81" t="s">
        <v>99</v>
      </c>
      <c r="M16" s="81">
        <v>4</v>
      </c>
      <c r="N16" s="81" t="s">
        <v>100</v>
      </c>
      <c r="O16" s="81">
        <v>1598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99">
        <v>12</v>
      </c>
      <c r="V16" s="99">
        <v>193</v>
      </c>
      <c r="W16" s="49" t="s">
        <v>106</v>
      </c>
      <c r="X16" s="99">
        <v>14</v>
      </c>
      <c r="Y16" s="99">
        <v>102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57.4</v>
      </c>
      <c r="AI16" s="41" t="s">
        <v>128</v>
      </c>
      <c r="AJ16" s="41" t="s">
        <v>108</v>
      </c>
      <c r="AK16" s="45">
        <f t="shared" ref="AK16:AK17" si="2">O16</f>
        <v>1598</v>
      </c>
      <c r="AL16" s="41" t="s">
        <v>109</v>
      </c>
      <c r="AM16" s="41">
        <v>2</v>
      </c>
      <c r="AN16" s="41" t="s">
        <v>110</v>
      </c>
    </row>
    <row r="17" spans="1:40" s="43" customFormat="1" x14ac:dyDescent="0.3">
      <c r="A17" s="42" t="s">
        <v>577</v>
      </c>
      <c r="B17" s="78" t="s">
        <v>585</v>
      </c>
      <c r="C17" s="79">
        <v>2</v>
      </c>
      <c r="D17" s="78" t="s">
        <v>222</v>
      </c>
      <c r="E17" s="50" t="s">
        <v>586</v>
      </c>
      <c r="F17" s="50" t="s">
        <v>233</v>
      </c>
      <c r="G17" s="50" t="s">
        <v>583</v>
      </c>
      <c r="H17" s="108" t="s">
        <v>589</v>
      </c>
      <c r="I17" s="100" t="s">
        <v>587</v>
      </c>
      <c r="J17" s="81" t="s">
        <v>97</v>
      </c>
      <c r="K17" s="81" t="s">
        <v>98</v>
      </c>
      <c r="L17" s="81" t="s">
        <v>99</v>
      </c>
      <c r="M17" s="81">
        <v>4</v>
      </c>
      <c r="N17" s="81" t="s">
        <v>100</v>
      </c>
      <c r="O17" s="81">
        <v>1598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99">
        <v>12</v>
      </c>
      <c r="V17" s="99">
        <v>193</v>
      </c>
      <c r="W17" s="49" t="s">
        <v>106</v>
      </c>
      <c r="X17" s="99">
        <v>14</v>
      </c>
      <c r="Y17" s="99">
        <v>102</v>
      </c>
      <c r="Z17" s="49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82" t="s">
        <v>98</v>
      </c>
      <c r="AH17" s="84">
        <v>57.4</v>
      </c>
      <c r="AI17" s="41" t="s">
        <v>128</v>
      </c>
      <c r="AJ17" s="41" t="s">
        <v>108</v>
      </c>
      <c r="AK17" s="45">
        <f t="shared" si="2"/>
        <v>1598</v>
      </c>
      <c r="AL17" s="41" t="s">
        <v>109</v>
      </c>
      <c r="AM17" s="41">
        <v>2</v>
      </c>
      <c r="AN17" s="41" t="s">
        <v>110</v>
      </c>
    </row>
    <row r="18" spans="1:40" s="43" customFormat="1" x14ac:dyDescent="0.3">
      <c r="A18" s="42" t="s">
        <v>577</v>
      </c>
      <c r="B18" s="78" t="s">
        <v>590</v>
      </c>
      <c r="C18" s="79">
        <v>2</v>
      </c>
      <c r="D18" s="78" t="s">
        <v>222</v>
      </c>
      <c r="E18" s="50" t="s">
        <v>586</v>
      </c>
      <c r="F18" s="50" t="s">
        <v>233</v>
      </c>
      <c r="G18" s="50" t="s">
        <v>582</v>
      </c>
      <c r="H18" s="108" t="s">
        <v>588</v>
      </c>
      <c r="I18" s="100" t="s">
        <v>587</v>
      </c>
      <c r="J18" s="81" t="s">
        <v>97</v>
      </c>
      <c r="K18" s="81" t="s">
        <v>98</v>
      </c>
      <c r="L18" s="81" t="s">
        <v>99</v>
      </c>
      <c r="M18" s="81">
        <v>4</v>
      </c>
      <c r="N18" s="81" t="s">
        <v>100</v>
      </c>
      <c r="O18" s="81">
        <v>1598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99">
        <v>13</v>
      </c>
      <c r="V18" s="99">
        <v>183</v>
      </c>
      <c r="W18" s="49" t="s">
        <v>106</v>
      </c>
      <c r="X18" s="99">
        <v>15</v>
      </c>
      <c r="Y18" s="99">
        <v>51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57.4</v>
      </c>
      <c r="AI18" s="41" t="s">
        <v>128</v>
      </c>
      <c r="AJ18" s="41" t="s">
        <v>108</v>
      </c>
      <c r="AK18" s="45">
        <f t="shared" si="1"/>
        <v>1598</v>
      </c>
      <c r="AL18" s="41" t="s">
        <v>109</v>
      </c>
      <c r="AM18" s="41">
        <v>3</v>
      </c>
      <c r="AN18" s="41" t="s">
        <v>110</v>
      </c>
    </row>
    <row r="19" spans="1:40" s="43" customFormat="1" x14ac:dyDescent="0.3">
      <c r="A19" s="42" t="s">
        <v>577</v>
      </c>
      <c r="B19" s="78" t="s">
        <v>590</v>
      </c>
      <c r="C19" s="79">
        <v>2</v>
      </c>
      <c r="D19" s="78" t="s">
        <v>222</v>
      </c>
      <c r="E19" s="50" t="s">
        <v>586</v>
      </c>
      <c r="F19" s="50" t="s">
        <v>233</v>
      </c>
      <c r="G19" s="50" t="s">
        <v>583</v>
      </c>
      <c r="H19" s="108" t="s">
        <v>589</v>
      </c>
      <c r="I19" s="100" t="s">
        <v>587</v>
      </c>
      <c r="J19" s="81" t="s">
        <v>97</v>
      </c>
      <c r="K19" s="81" t="s">
        <v>98</v>
      </c>
      <c r="L19" s="81" t="s">
        <v>99</v>
      </c>
      <c r="M19" s="81">
        <v>4</v>
      </c>
      <c r="N19" s="81" t="s">
        <v>100</v>
      </c>
      <c r="O19" s="81">
        <v>1598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99">
        <v>13</v>
      </c>
      <c r="V19" s="99">
        <v>183</v>
      </c>
      <c r="W19" s="49" t="s">
        <v>106</v>
      </c>
      <c r="X19" s="99">
        <v>15</v>
      </c>
      <c r="Y19" s="99">
        <v>51</v>
      </c>
      <c r="Z19" s="49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82" t="s">
        <v>98</v>
      </c>
      <c r="AH19" s="84">
        <v>57.4</v>
      </c>
      <c r="AI19" s="41" t="s">
        <v>128</v>
      </c>
      <c r="AJ19" s="41" t="s">
        <v>108</v>
      </c>
      <c r="AK19" s="45">
        <f t="shared" ref="AK19:AK22" si="3">O19</f>
        <v>1598</v>
      </c>
      <c r="AL19" s="41" t="s">
        <v>109</v>
      </c>
      <c r="AM19" s="41">
        <v>3</v>
      </c>
      <c r="AN19" s="41" t="s">
        <v>110</v>
      </c>
    </row>
    <row r="20" spans="1:40" s="43" customFormat="1" x14ac:dyDescent="0.3">
      <c r="A20" s="42" t="s">
        <v>591</v>
      </c>
      <c r="B20" s="78" t="s">
        <v>592</v>
      </c>
      <c r="C20" s="79">
        <v>2</v>
      </c>
      <c r="D20" s="78" t="s">
        <v>222</v>
      </c>
      <c r="E20" s="50" t="s">
        <v>593</v>
      </c>
      <c r="F20" s="50" t="s">
        <v>233</v>
      </c>
      <c r="G20" s="50" t="s">
        <v>595</v>
      </c>
      <c r="H20" s="108" t="s">
        <v>594</v>
      </c>
      <c r="I20" s="100" t="s">
        <v>579</v>
      </c>
      <c r="J20" s="81" t="s">
        <v>97</v>
      </c>
      <c r="K20" s="81" t="s">
        <v>98</v>
      </c>
      <c r="L20" s="81" t="s">
        <v>99</v>
      </c>
      <c r="M20" s="81">
        <v>4</v>
      </c>
      <c r="N20" s="81" t="s">
        <v>100</v>
      </c>
      <c r="O20" s="81">
        <v>1598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99">
        <v>13</v>
      </c>
      <c r="V20" s="99">
        <v>183</v>
      </c>
      <c r="W20" s="49" t="s">
        <v>106</v>
      </c>
      <c r="X20" s="99">
        <v>15</v>
      </c>
      <c r="Y20" s="99">
        <v>51</v>
      </c>
      <c r="Z20" s="49" t="s">
        <v>106</v>
      </c>
      <c r="AA20" s="99" t="s">
        <v>113</v>
      </c>
      <c r="AB20" s="99" t="s">
        <v>113</v>
      </c>
      <c r="AC20" s="49" t="s">
        <v>113</v>
      </c>
      <c r="AD20" s="99" t="s">
        <v>113</v>
      </c>
      <c r="AE20" s="99" t="s">
        <v>113</v>
      </c>
      <c r="AF20" s="49" t="s">
        <v>113</v>
      </c>
      <c r="AG20" s="82" t="s">
        <v>98</v>
      </c>
      <c r="AH20" s="84">
        <v>58.6</v>
      </c>
      <c r="AI20" s="41" t="s">
        <v>128</v>
      </c>
      <c r="AJ20" s="41" t="s">
        <v>108</v>
      </c>
      <c r="AK20" s="45">
        <f t="shared" ref="AK20:AK21" si="4">O20</f>
        <v>1598</v>
      </c>
      <c r="AL20" s="41" t="s">
        <v>109</v>
      </c>
      <c r="AM20" s="41">
        <v>3</v>
      </c>
      <c r="AN20" s="41" t="s">
        <v>110</v>
      </c>
    </row>
    <row r="21" spans="1:40" s="43" customFormat="1" x14ac:dyDescent="0.3">
      <c r="A21" s="42" t="s">
        <v>591</v>
      </c>
      <c r="B21" s="78" t="s">
        <v>592</v>
      </c>
      <c r="C21" s="79">
        <v>2</v>
      </c>
      <c r="D21" s="78" t="s">
        <v>222</v>
      </c>
      <c r="E21" s="50" t="s">
        <v>593</v>
      </c>
      <c r="F21" s="50" t="s">
        <v>233</v>
      </c>
      <c r="G21" s="50" t="s">
        <v>595</v>
      </c>
      <c r="H21" s="108" t="s">
        <v>596</v>
      </c>
      <c r="I21" s="100" t="s">
        <v>579</v>
      </c>
      <c r="J21" s="81" t="s">
        <v>97</v>
      </c>
      <c r="K21" s="81" t="s">
        <v>98</v>
      </c>
      <c r="L21" s="81" t="s">
        <v>99</v>
      </c>
      <c r="M21" s="81">
        <v>4</v>
      </c>
      <c r="N21" s="81" t="s">
        <v>100</v>
      </c>
      <c r="O21" s="81">
        <v>1598</v>
      </c>
      <c r="P21" s="41" t="s">
        <v>159</v>
      </c>
      <c r="Q21" s="82" t="s">
        <v>102</v>
      </c>
      <c r="R21" s="41" t="s">
        <v>245</v>
      </c>
      <c r="S21" s="81" t="s">
        <v>104</v>
      </c>
      <c r="T21" s="82" t="s">
        <v>105</v>
      </c>
      <c r="U21" s="99">
        <v>13</v>
      </c>
      <c r="V21" s="99">
        <v>183</v>
      </c>
      <c r="W21" s="49" t="s">
        <v>106</v>
      </c>
      <c r="X21" s="99">
        <v>15</v>
      </c>
      <c r="Y21" s="99">
        <v>51</v>
      </c>
      <c r="Z21" s="49" t="s">
        <v>106</v>
      </c>
      <c r="AA21" s="99" t="s">
        <v>113</v>
      </c>
      <c r="AB21" s="99" t="s">
        <v>113</v>
      </c>
      <c r="AC21" s="49" t="s">
        <v>113</v>
      </c>
      <c r="AD21" s="99" t="s">
        <v>113</v>
      </c>
      <c r="AE21" s="99" t="s">
        <v>113</v>
      </c>
      <c r="AF21" s="49" t="s">
        <v>113</v>
      </c>
      <c r="AG21" s="82" t="s">
        <v>98</v>
      </c>
      <c r="AH21" s="84">
        <v>58.6</v>
      </c>
      <c r="AI21" s="41" t="s">
        <v>128</v>
      </c>
      <c r="AJ21" s="41" t="s">
        <v>108</v>
      </c>
      <c r="AK21" s="45">
        <f t="shared" si="4"/>
        <v>1598</v>
      </c>
      <c r="AL21" s="41" t="s">
        <v>109</v>
      </c>
      <c r="AM21" s="41">
        <v>3</v>
      </c>
      <c r="AN21" s="41" t="s">
        <v>110</v>
      </c>
    </row>
    <row r="22" spans="1:40" s="43" customFormat="1" x14ac:dyDescent="0.3">
      <c r="A22" s="42" t="s">
        <v>591</v>
      </c>
      <c r="B22" s="78" t="s">
        <v>592</v>
      </c>
      <c r="C22" s="79">
        <v>2</v>
      </c>
      <c r="D22" s="78" t="s">
        <v>222</v>
      </c>
      <c r="E22" s="50" t="s">
        <v>593</v>
      </c>
      <c r="F22" s="50" t="s">
        <v>233</v>
      </c>
      <c r="G22" s="50" t="s">
        <v>597</v>
      </c>
      <c r="H22" s="108" t="s">
        <v>594</v>
      </c>
      <c r="I22" s="100" t="s">
        <v>579</v>
      </c>
      <c r="J22" s="81" t="s">
        <v>97</v>
      </c>
      <c r="K22" s="81" t="s">
        <v>98</v>
      </c>
      <c r="L22" s="81" t="s">
        <v>99</v>
      </c>
      <c r="M22" s="81">
        <v>4</v>
      </c>
      <c r="N22" s="81" t="s">
        <v>100</v>
      </c>
      <c r="O22" s="81">
        <v>1598</v>
      </c>
      <c r="P22" s="41" t="s">
        <v>159</v>
      </c>
      <c r="Q22" s="82" t="s">
        <v>102</v>
      </c>
      <c r="R22" s="41" t="s">
        <v>245</v>
      </c>
      <c r="S22" s="81" t="s">
        <v>104</v>
      </c>
      <c r="T22" s="82" t="s">
        <v>105</v>
      </c>
      <c r="U22" s="99">
        <v>13</v>
      </c>
      <c r="V22" s="99">
        <v>183</v>
      </c>
      <c r="W22" s="49" t="s">
        <v>106</v>
      </c>
      <c r="X22" s="99">
        <v>15</v>
      </c>
      <c r="Y22" s="99">
        <v>51</v>
      </c>
      <c r="Z22" s="49" t="s">
        <v>106</v>
      </c>
      <c r="AA22" s="99" t="s">
        <v>113</v>
      </c>
      <c r="AB22" s="99" t="s">
        <v>113</v>
      </c>
      <c r="AC22" s="49" t="s">
        <v>113</v>
      </c>
      <c r="AD22" s="99" t="s">
        <v>113</v>
      </c>
      <c r="AE22" s="99" t="s">
        <v>113</v>
      </c>
      <c r="AF22" s="49" t="s">
        <v>113</v>
      </c>
      <c r="AG22" s="82" t="s">
        <v>98</v>
      </c>
      <c r="AH22" s="84">
        <v>58.6</v>
      </c>
      <c r="AI22" s="41" t="s">
        <v>128</v>
      </c>
      <c r="AJ22" s="41" t="s">
        <v>108</v>
      </c>
      <c r="AK22" s="45">
        <f t="shared" si="3"/>
        <v>1598</v>
      </c>
      <c r="AL22" s="41" t="s">
        <v>109</v>
      </c>
      <c r="AM22" s="41">
        <v>3</v>
      </c>
      <c r="AN22" s="41" t="s">
        <v>110</v>
      </c>
    </row>
    <row r="23" spans="1:40" s="43" customFormat="1" x14ac:dyDescent="0.3">
      <c r="A23" s="42" t="s">
        <v>591</v>
      </c>
      <c r="B23" s="78" t="s">
        <v>592</v>
      </c>
      <c r="C23" s="79">
        <v>2</v>
      </c>
      <c r="D23" s="78" t="s">
        <v>222</v>
      </c>
      <c r="E23" s="50" t="s">
        <v>593</v>
      </c>
      <c r="F23" s="50" t="s">
        <v>233</v>
      </c>
      <c r="G23" s="50" t="s">
        <v>597</v>
      </c>
      <c r="H23" s="108" t="s">
        <v>596</v>
      </c>
      <c r="I23" s="100" t="s">
        <v>579</v>
      </c>
      <c r="J23" s="81" t="s">
        <v>97</v>
      </c>
      <c r="K23" s="81" t="s">
        <v>98</v>
      </c>
      <c r="L23" s="81" t="s">
        <v>99</v>
      </c>
      <c r="M23" s="81">
        <v>4</v>
      </c>
      <c r="N23" s="81" t="s">
        <v>100</v>
      </c>
      <c r="O23" s="81">
        <v>1598</v>
      </c>
      <c r="P23" s="41" t="s">
        <v>159</v>
      </c>
      <c r="Q23" s="82" t="s">
        <v>102</v>
      </c>
      <c r="R23" s="41" t="s">
        <v>245</v>
      </c>
      <c r="S23" s="81" t="s">
        <v>104</v>
      </c>
      <c r="T23" s="82" t="s">
        <v>105</v>
      </c>
      <c r="U23" s="99">
        <v>13</v>
      </c>
      <c r="V23" s="99">
        <v>183</v>
      </c>
      <c r="W23" s="49" t="s">
        <v>106</v>
      </c>
      <c r="X23" s="99">
        <v>15</v>
      </c>
      <c r="Y23" s="99">
        <v>51</v>
      </c>
      <c r="Z23" s="49" t="s">
        <v>106</v>
      </c>
      <c r="AA23" s="99" t="s">
        <v>113</v>
      </c>
      <c r="AB23" s="99" t="s">
        <v>113</v>
      </c>
      <c r="AC23" s="49" t="s">
        <v>113</v>
      </c>
      <c r="AD23" s="99" t="s">
        <v>113</v>
      </c>
      <c r="AE23" s="99" t="s">
        <v>113</v>
      </c>
      <c r="AF23" s="49" t="s">
        <v>113</v>
      </c>
      <c r="AG23" s="82" t="s">
        <v>98</v>
      </c>
      <c r="AH23" s="84">
        <v>58.6</v>
      </c>
      <c r="AI23" s="41" t="s">
        <v>128</v>
      </c>
      <c r="AJ23" s="41" t="s">
        <v>108</v>
      </c>
      <c r="AK23" s="45">
        <f t="shared" ref="AK23:AK29" si="5">O23</f>
        <v>1598</v>
      </c>
      <c r="AL23" s="41" t="s">
        <v>109</v>
      </c>
      <c r="AM23" s="41">
        <v>3</v>
      </c>
      <c r="AN23" s="41" t="s">
        <v>110</v>
      </c>
    </row>
    <row r="24" spans="1:40" s="103" customFormat="1" x14ac:dyDescent="0.3">
      <c r="A24" s="130" t="s">
        <v>598</v>
      </c>
      <c r="B24" s="78" t="s">
        <v>599</v>
      </c>
      <c r="C24" s="79">
        <v>2</v>
      </c>
      <c r="D24" s="78" t="s">
        <v>222</v>
      </c>
      <c r="E24" s="78" t="s">
        <v>600</v>
      </c>
      <c r="F24" s="78" t="s">
        <v>233</v>
      </c>
      <c r="G24" s="78" t="s">
        <v>582</v>
      </c>
      <c r="H24" s="108" t="s">
        <v>601</v>
      </c>
      <c r="I24" s="80" t="s">
        <v>579</v>
      </c>
      <c r="J24" s="81" t="s">
        <v>97</v>
      </c>
      <c r="K24" s="81" t="s">
        <v>98</v>
      </c>
      <c r="L24" s="81" t="s">
        <v>99</v>
      </c>
      <c r="M24" s="81">
        <v>4</v>
      </c>
      <c r="N24" s="81" t="s">
        <v>100</v>
      </c>
      <c r="O24" s="81">
        <v>1598</v>
      </c>
      <c r="P24" s="41" t="s">
        <v>159</v>
      </c>
      <c r="Q24" s="82" t="s">
        <v>102</v>
      </c>
      <c r="R24" s="41" t="s">
        <v>245</v>
      </c>
      <c r="S24" s="81" t="s">
        <v>104</v>
      </c>
      <c r="T24" s="82" t="s">
        <v>105</v>
      </c>
      <c r="U24" s="83">
        <v>13</v>
      </c>
      <c r="V24" s="83">
        <v>412</v>
      </c>
      <c r="W24" s="82" t="s">
        <v>106</v>
      </c>
      <c r="X24" s="83">
        <v>13</v>
      </c>
      <c r="Y24" s="83">
        <v>337</v>
      </c>
      <c r="Z24" s="82" t="s">
        <v>106</v>
      </c>
      <c r="AA24" s="83" t="s">
        <v>113</v>
      </c>
      <c r="AB24" s="83" t="s">
        <v>113</v>
      </c>
      <c r="AC24" s="82" t="s">
        <v>113</v>
      </c>
      <c r="AD24" s="83" t="s">
        <v>113</v>
      </c>
      <c r="AE24" s="83" t="s">
        <v>113</v>
      </c>
      <c r="AF24" s="82" t="s">
        <v>113</v>
      </c>
      <c r="AG24" s="82" t="s">
        <v>568</v>
      </c>
      <c r="AH24" s="84">
        <v>60.7</v>
      </c>
      <c r="AI24" s="41" t="s">
        <v>128</v>
      </c>
      <c r="AJ24" s="41" t="s">
        <v>108</v>
      </c>
      <c r="AK24" s="45">
        <f t="shared" ref="AK24:AK25" si="6">O24</f>
        <v>1598</v>
      </c>
      <c r="AL24" s="41" t="s">
        <v>109</v>
      </c>
      <c r="AM24" s="41">
        <v>4</v>
      </c>
      <c r="AN24" s="41" t="s">
        <v>110</v>
      </c>
    </row>
    <row r="25" spans="1:40" s="103" customFormat="1" x14ac:dyDescent="0.3">
      <c r="A25" s="130" t="s">
        <v>598</v>
      </c>
      <c r="B25" s="78" t="s">
        <v>599</v>
      </c>
      <c r="C25" s="79">
        <v>2</v>
      </c>
      <c r="D25" s="78" t="s">
        <v>222</v>
      </c>
      <c r="E25" s="78" t="s">
        <v>600</v>
      </c>
      <c r="F25" s="78" t="s">
        <v>233</v>
      </c>
      <c r="G25" s="78" t="s">
        <v>581</v>
      </c>
      <c r="H25" s="108" t="s">
        <v>601</v>
      </c>
      <c r="I25" s="80" t="s">
        <v>579</v>
      </c>
      <c r="J25" s="81" t="s">
        <v>97</v>
      </c>
      <c r="K25" s="81" t="s">
        <v>98</v>
      </c>
      <c r="L25" s="81" t="s">
        <v>99</v>
      </c>
      <c r="M25" s="81">
        <v>4</v>
      </c>
      <c r="N25" s="81" t="s">
        <v>100</v>
      </c>
      <c r="O25" s="81">
        <v>1598</v>
      </c>
      <c r="P25" s="41" t="s">
        <v>159</v>
      </c>
      <c r="Q25" s="82" t="s">
        <v>102</v>
      </c>
      <c r="R25" s="41" t="s">
        <v>245</v>
      </c>
      <c r="S25" s="81" t="s">
        <v>104</v>
      </c>
      <c r="T25" s="82" t="s">
        <v>105</v>
      </c>
      <c r="U25" s="83">
        <v>13</v>
      </c>
      <c r="V25" s="83">
        <v>412</v>
      </c>
      <c r="W25" s="82" t="s">
        <v>106</v>
      </c>
      <c r="X25" s="83">
        <v>13</v>
      </c>
      <c r="Y25" s="83">
        <v>337</v>
      </c>
      <c r="Z25" s="82" t="s">
        <v>106</v>
      </c>
      <c r="AA25" s="83" t="s">
        <v>113</v>
      </c>
      <c r="AB25" s="83" t="s">
        <v>113</v>
      </c>
      <c r="AC25" s="82" t="s">
        <v>113</v>
      </c>
      <c r="AD25" s="83" t="s">
        <v>113</v>
      </c>
      <c r="AE25" s="83" t="s">
        <v>113</v>
      </c>
      <c r="AF25" s="82" t="s">
        <v>113</v>
      </c>
      <c r="AG25" s="82" t="s">
        <v>568</v>
      </c>
      <c r="AH25" s="84">
        <v>60.7</v>
      </c>
      <c r="AI25" s="41" t="s">
        <v>128</v>
      </c>
      <c r="AJ25" s="41" t="s">
        <v>108</v>
      </c>
      <c r="AK25" s="45">
        <f t="shared" si="6"/>
        <v>1598</v>
      </c>
      <c r="AL25" s="41" t="s">
        <v>109</v>
      </c>
      <c r="AM25" s="41">
        <v>4</v>
      </c>
      <c r="AN25" s="41" t="s">
        <v>110</v>
      </c>
    </row>
    <row r="26" spans="1:40" s="103" customFormat="1" x14ac:dyDescent="0.3">
      <c r="A26" s="130" t="s">
        <v>598</v>
      </c>
      <c r="B26" s="78" t="s">
        <v>599</v>
      </c>
      <c r="C26" s="79">
        <v>2</v>
      </c>
      <c r="D26" s="78" t="s">
        <v>222</v>
      </c>
      <c r="E26" s="78" t="s">
        <v>600</v>
      </c>
      <c r="F26" s="78" t="s">
        <v>233</v>
      </c>
      <c r="G26" s="78" t="s">
        <v>583</v>
      </c>
      <c r="H26" s="108" t="s">
        <v>602</v>
      </c>
      <c r="I26" s="80" t="s">
        <v>579</v>
      </c>
      <c r="J26" s="81" t="s">
        <v>97</v>
      </c>
      <c r="K26" s="81" t="s">
        <v>98</v>
      </c>
      <c r="L26" s="81" t="s">
        <v>99</v>
      </c>
      <c r="M26" s="81">
        <v>4</v>
      </c>
      <c r="N26" s="81" t="s">
        <v>100</v>
      </c>
      <c r="O26" s="81">
        <v>1598</v>
      </c>
      <c r="P26" s="41" t="s">
        <v>159</v>
      </c>
      <c r="Q26" s="82" t="s">
        <v>102</v>
      </c>
      <c r="R26" s="41" t="s">
        <v>245</v>
      </c>
      <c r="S26" s="81" t="s">
        <v>104</v>
      </c>
      <c r="T26" s="82" t="s">
        <v>105</v>
      </c>
      <c r="U26" s="83">
        <v>13</v>
      </c>
      <c r="V26" s="83">
        <v>412</v>
      </c>
      <c r="W26" s="82" t="s">
        <v>106</v>
      </c>
      <c r="X26" s="83">
        <v>13</v>
      </c>
      <c r="Y26" s="83">
        <v>337</v>
      </c>
      <c r="Z26" s="82" t="s">
        <v>106</v>
      </c>
      <c r="AA26" s="83" t="s">
        <v>113</v>
      </c>
      <c r="AB26" s="83" t="s">
        <v>113</v>
      </c>
      <c r="AC26" s="82" t="s">
        <v>113</v>
      </c>
      <c r="AD26" s="83" t="s">
        <v>113</v>
      </c>
      <c r="AE26" s="83" t="s">
        <v>113</v>
      </c>
      <c r="AF26" s="82" t="s">
        <v>113</v>
      </c>
      <c r="AG26" s="82" t="s">
        <v>568</v>
      </c>
      <c r="AH26" s="84">
        <v>60.7</v>
      </c>
      <c r="AI26" s="41" t="s">
        <v>128</v>
      </c>
      <c r="AJ26" s="41" t="s">
        <v>108</v>
      </c>
      <c r="AK26" s="45">
        <f t="shared" si="5"/>
        <v>1598</v>
      </c>
      <c r="AL26" s="41" t="s">
        <v>109</v>
      </c>
      <c r="AM26" s="41">
        <v>4</v>
      </c>
      <c r="AN26" s="41" t="s">
        <v>110</v>
      </c>
    </row>
    <row r="27" spans="1:40" s="43" customFormat="1" x14ac:dyDescent="0.3">
      <c r="A27" s="42" t="s">
        <v>603</v>
      </c>
      <c r="B27" s="78" t="s">
        <v>604</v>
      </c>
      <c r="C27" s="79">
        <v>2</v>
      </c>
      <c r="D27" s="78" t="s">
        <v>222</v>
      </c>
      <c r="E27" s="50" t="s">
        <v>605</v>
      </c>
      <c r="F27" s="50" t="s">
        <v>233</v>
      </c>
      <c r="G27" s="50" t="s">
        <v>595</v>
      </c>
      <c r="H27" s="108" t="s">
        <v>606</v>
      </c>
      <c r="I27" s="100" t="s">
        <v>579</v>
      </c>
      <c r="J27" s="81" t="s">
        <v>97</v>
      </c>
      <c r="K27" s="81" t="s">
        <v>98</v>
      </c>
      <c r="L27" s="81" t="s">
        <v>99</v>
      </c>
      <c r="M27" s="81">
        <v>4</v>
      </c>
      <c r="N27" s="81" t="s">
        <v>100</v>
      </c>
      <c r="O27" s="81">
        <v>1598</v>
      </c>
      <c r="P27" s="41" t="s">
        <v>159</v>
      </c>
      <c r="Q27" s="82" t="s">
        <v>102</v>
      </c>
      <c r="R27" s="41" t="s">
        <v>245</v>
      </c>
      <c r="S27" s="81" t="s">
        <v>104</v>
      </c>
      <c r="T27" s="82" t="s">
        <v>105</v>
      </c>
      <c r="U27" s="83">
        <v>13</v>
      </c>
      <c r="V27" s="83">
        <v>412</v>
      </c>
      <c r="W27" s="49" t="s">
        <v>106</v>
      </c>
      <c r="X27" s="83">
        <v>13</v>
      </c>
      <c r="Y27" s="83">
        <v>337</v>
      </c>
      <c r="Z27" s="49" t="s">
        <v>106</v>
      </c>
      <c r="AA27" s="99" t="s">
        <v>113</v>
      </c>
      <c r="AB27" s="99" t="s">
        <v>113</v>
      </c>
      <c r="AC27" s="49" t="s">
        <v>113</v>
      </c>
      <c r="AD27" s="99" t="s">
        <v>113</v>
      </c>
      <c r="AE27" s="99" t="s">
        <v>113</v>
      </c>
      <c r="AF27" s="49" t="s">
        <v>113</v>
      </c>
      <c r="AG27" s="82" t="s">
        <v>568</v>
      </c>
      <c r="AH27" s="84">
        <v>59.3</v>
      </c>
      <c r="AI27" s="41" t="s">
        <v>128</v>
      </c>
      <c r="AJ27" s="41" t="s">
        <v>108</v>
      </c>
      <c r="AK27" s="45">
        <f t="shared" si="5"/>
        <v>1598</v>
      </c>
      <c r="AL27" s="41" t="s">
        <v>109</v>
      </c>
      <c r="AM27" s="41">
        <v>4</v>
      </c>
      <c r="AN27" s="41" t="s">
        <v>110</v>
      </c>
    </row>
    <row r="28" spans="1:40" s="43" customFormat="1" x14ac:dyDescent="0.3">
      <c r="A28" s="42" t="s">
        <v>603</v>
      </c>
      <c r="B28" s="78" t="s">
        <v>604</v>
      </c>
      <c r="C28" s="79">
        <v>2</v>
      </c>
      <c r="D28" s="78" t="s">
        <v>222</v>
      </c>
      <c r="E28" s="50" t="s">
        <v>605</v>
      </c>
      <c r="F28" s="50" t="s">
        <v>233</v>
      </c>
      <c r="G28" s="50" t="s">
        <v>595</v>
      </c>
      <c r="H28" s="108" t="s">
        <v>607</v>
      </c>
      <c r="I28" s="100" t="s">
        <v>579</v>
      </c>
      <c r="J28" s="81" t="s">
        <v>97</v>
      </c>
      <c r="K28" s="81" t="s">
        <v>98</v>
      </c>
      <c r="L28" s="81" t="s">
        <v>99</v>
      </c>
      <c r="M28" s="81">
        <v>4</v>
      </c>
      <c r="N28" s="81" t="s">
        <v>100</v>
      </c>
      <c r="O28" s="81">
        <v>1598</v>
      </c>
      <c r="P28" s="41" t="s">
        <v>159</v>
      </c>
      <c r="Q28" s="82" t="s">
        <v>102</v>
      </c>
      <c r="R28" s="41" t="s">
        <v>245</v>
      </c>
      <c r="S28" s="81" t="s">
        <v>104</v>
      </c>
      <c r="T28" s="82" t="s">
        <v>105</v>
      </c>
      <c r="U28" s="83">
        <v>13</v>
      </c>
      <c r="V28" s="83">
        <v>412</v>
      </c>
      <c r="W28" s="49" t="s">
        <v>106</v>
      </c>
      <c r="X28" s="83">
        <v>13</v>
      </c>
      <c r="Y28" s="83">
        <v>337</v>
      </c>
      <c r="Z28" s="49" t="s">
        <v>106</v>
      </c>
      <c r="AA28" s="99" t="s">
        <v>113</v>
      </c>
      <c r="AB28" s="99" t="s">
        <v>113</v>
      </c>
      <c r="AC28" s="49" t="s">
        <v>113</v>
      </c>
      <c r="AD28" s="99" t="s">
        <v>113</v>
      </c>
      <c r="AE28" s="99" t="s">
        <v>113</v>
      </c>
      <c r="AF28" s="49" t="s">
        <v>113</v>
      </c>
      <c r="AG28" s="82" t="s">
        <v>568</v>
      </c>
      <c r="AH28" s="84">
        <v>59.3</v>
      </c>
      <c r="AI28" s="41" t="s">
        <v>128</v>
      </c>
      <c r="AJ28" s="41" t="s">
        <v>108</v>
      </c>
      <c r="AK28" s="45">
        <f t="shared" ref="AK28" si="7">O28</f>
        <v>1598</v>
      </c>
      <c r="AL28" s="41" t="s">
        <v>109</v>
      </c>
      <c r="AM28" s="41">
        <v>4</v>
      </c>
      <c r="AN28" s="41" t="s">
        <v>110</v>
      </c>
    </row>
    <row r="29" spans="1:40" s="43" customFormat="1" x14ac:dyDescent="0.3">
      <c r="A29" s="42" t="s">
        <v>603</v>
      </c>
      <c r="B29" s="78" t="s">
        <v>604</v>
      </c>
      <c r="C29" s="79">
        <v>2</v>
      </c>
      <c r="D29" s="78" t="s">
        <v>222</v>
      </c>
      <c r="E29" s="50" t="s">
        <v>605</v>
      </c>
      <c r="F29" s="50" t="s">
        <v>233</v>
      </c>
      <c r="G29" s="50" t="s">
        <v>597</v>
      </c>
      <c r="H29" s="108" t="s">
        <v>607</v>
      </c>
      <c r="I29" s="100" t="s">
        <v>579</v>
      </c>
      <c r="J29" s="81" t="s">
        <v>97</v>
      </c>
      <c r="K29" s="81" t="s">
        <v>98</v>
      </c>
      <c r="L29" s="81" t="s">
        <v>99</v>
      </c>
      <c r="M29" s="81">
        <v>4</v>
      </c>
      <c r="N29" s="81" t="s">
        <v>100</v>
      </c>
      <c r="O29" s="81">
        <v>1598</v>
      </c>
      <c r="P29" s="41" t="s">
        <v>159</v>
      </c>
      <c r="Q29" s="82" t="s">
        <v>102</v>
      </c>
      <c r="R29" s="41" t="s">
        <v>245</v>
      </c>
      <c r="S29" s="81" t="s">
        <v>104</v>
      </c>
      <c r="T29" s="82" t="s">
        <v>105</v>
      </c>
      <c r="U29" s="83">
        <v>13</v>
      </c>
      <c r="V29" s="83">
        <v>412</v>
      </c>
      <c r="W29" s="49" t="s">
        <v>106</v>
      </c>
      <c r="X29" s="83">
        <v>13</v>
      </c>
      <c r="Y29" s="83">
        <v>337</v>
      </c>
      <c r="Z29" s="49" t="s">
        <v>106</v>
      </c>
      <c r="AA29" s="99" t="s">
        <v>113</v>
      </c>
      <c r="AB29" s="99" t="s">
        <v>113</v>
      </c>
      <c r="AC29" s="49" t="s">
        <v>113</v>
      </c>
      <c r="AD29" s="99" t="s">
        <v>113</v>
      </c>
      <c r="AE29" s="99" t="s">
        <v>113</v>
      </c>
      <c r="AF29" s="49" t="s">
        <v>113</v>
      </c>
      <c r="AG29" s="82" t="s">
        <v>568</v>
      </c>
      <c r="AH29" s="84">
        <v>59.3</v>
      </c>
      <c r="AI29" s="41" t="s">
        <v>128</v>
      </c>
      <c r="AJ29" s="41" t="s">
        <v>108</v>
      </c>
      <c r="AK29" s="45">
        <f t="shared" si="5"/>
        <v>1598</v>
      </c>
      <c r="AL29" s="41" t="s">
        <v>109</v>
      </c>
      <c r="AM29" s="41">
        <v>4</v>
      </c>
      <c r="AN29" s="41" t="s">
        <v>110</v>
      </c>
    </row>
  </sheetData>
  <autoFilter ref="A12:A15" xr:uid="{00000000-0009-0000-0000-000022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3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N32"/>
  <sheetViews>
    <sheetView showGridLines="0" zoomScaleNormal="100" workbookViewId="0"/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30.88671875" bestFit="1" customWidth="1"/>
    <col min="6" max="6" width="5.6640625" customWidth="1"/>
    <col min="7" max="7" width="7" customWidth="1"/>
    <col min="8" max="8" width="20.88671875" bestFit="1" customWidth="1"/>
    <col min="9" max="9" width="26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610</v>
      </c>
      <c r="B13" s="78" t="s">
        <v>609</v>
      </c>
      <c r="C13" s="79">
        <v>2</v>
      </c>
      <c r="D13" s="78" t="s">
        <v>222</v>
      </c>
      <c r="E13" s="50" t="s">
        <v>611</v>
      </c>
      <c r="F13" s="50" t="s">
        <v>233</v>
      </c>
      <c r="G13" s="50" t="s">
        <v>613</v>
      </c>
      <c r="H13" s="50" t="s">
        <v>612</v>
      </c>
      <c r="I13" s="100" t="s">
        <v>579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15</v>
      </c>
      <c r="V13" s="99">
        <v>124</v>
      </c>
      <c r="W13" s="49" t="s">
        <v>106</v>
      </c>
      <c r="X13" s="99">
        <v>16</v>
      </c>
      <c r="Y13" s="99">
        <v>163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59.7</v>
      </c>
      <c r="AI13" s="41" t="s">
        <v>128</v>
      </c>
      <c r="AJ13" s="41" t="s">
        <v>108</v>
      </c>
      <c r="AK13" s="45">
        <f t="shared" ref="AK13:AK15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614</v>
      </c>
      <c r="B14" s="78" t="s">
        <v>609</v>
      </c>
      <c r="C14" s="79">
        <v>2</v>
      </c>
      <c r="D14" s="78" t="s">
        <v>222</v>
      </c>
      <c r="E14" s="50" t="s">
        <v>611</v>
      </c>
      <c r="F14" s="50" t="s">
        <v>233</v>
      </c>
      <c r="G14" s="50" t="s">
        <v>572</v>
      </c>
      <c r="H14" s="50" t="s">
        <v>612</v>
      </c>
      <c r="I14" s="100" t="s">
        <v>579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15</v>
      </c>
      <c r="V14" s="99">
        <v>124</v>
      </c>
      <c r="W14" s="49" t="s">
        <v>106</v>
      </c>
      <c r="X14" s="99">
        <v>16</v>
      </c>
      <c r="Y14" s="99">
        <v>163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59.7</v>
      </c>
      <c r="AI14" s="41" t="s">
        <v>128</v>
      </c>
      <c r="AJ14" s="41" t="s">
        <v>108</v>
      </c>
      <c r="AK14" s="45">
        <f t="shared" si="0"/>
        <v>898</v>
      </c>
      <c r="AL14" s="41" t="s">
        <v>109</v>
      </c>
      <c r="AM14" s="41">
        <v>1</v>
      </c>
      <c r="AN14" s="41" t="s">
        <v>110</v>
      </c>
    </row>
    <row r="15" spans="1:40" s="43" customFormat="1" x14ac:dyDescent="0.3">
      <c r="A15" s="42" t="s">
        <v>615</v>
      </c>
      <c r="B15" s="78" t="s">
        <v>609</v>
      </c>
      <c r="C15" s="79">
        <v>2</v>
      </c>
      <c r="D15" s="78" t="s">
        <v>222</v>
      </c>
      <c r="E15" s="50" t="s">
        <v>611</v>
      </c>
      <c r="F15" s="50" t="s">
        <v>233</v>
      </c>
      <c r="G15" s="50" t="s">
        <v>616</v>
      </c>
      <c r="H15" s="50" t="s">
        <v>617</v>
      </c>
      <c r="I15" s="100" t="s">
        <v>579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898</v>
      </c>
      <c r="P15" s="41" t="s">
        <v>159</v>
      </c>
      <c r="Q15" s="82" t="s">
        <v>102</v>
      </c>
      <c r="R15" s="81" t="s">
        <v>103</v>
      </c>
      <c r="S15" s="81" t="s">
        <v>104</v>
      </c>
      <c r="T15" s="82" t="s">
        <v>105</v>
      </c>
      <c r="U15" s="99">
        <v>15</v>
      </c>
      <c r="V15" s="99">
        <v>124</v>
      </c>
      <c r="W15" s="49" t="s">
        <v>106</v>
      </c>
      <c r="X15" s="99">
        <v>16</v>
      </c>
      <c r="Y15" s="99">
        <v>163</v>
      </c>
      <c r="Z15" s="49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82" t="s">
        <v>98</v>
      </c>
      <c r="AH15" s="84">
        <v>59.7</v>
      </c>
      <c r="AI15" s="41" t="s">
        <v>128</v>
      </c>
      <c r="AJ15" s="41" t="s">
        <v>108</v>
      </c>
      <c r="AK15" s="45">
        <f t="shared" si="0"/>
        <v>898</v>
      </c>
      <c r="AL15" s="41" t="s">
        <v>109</v>
      </c>
      <c r="AM15" s="41">
        <v>1</v>
      </c>
      <c r="AN15" s="41" t="s">
        <v>110</v>
      </c>
    </row>
    <row r="16" spans="1:40" s="43" customFormat="1" x14ac:dyDescent="0.3">
      <c r="A16" s="42" t="s">
        <v>610</v>
      </c>
      <c r="B16" s="78" t="s">
        <v>624</v>
      </c>
      <c r="C16" s="79">
        <v>2</v>
      </c>
      <c r="D16" s="78" t="s">
        <v>222</v>
      </c>
      <c r="E16" s="50" t="s">
        <v>611</v>
      </c>
      <c r="F16" s="50" t="s">
        <v>233</v>
      </c>
      <c r="G16" s="50" t="s">
        <v>613</v>
      </c>
      <c r="H16" s="50" t="s">
        <v>612</v>
      </c>
      <c r="I16" s="100" t="s">
        <v>579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898</v>
      </c>
      <c r="P16" s="41" t="s">
        <v>159</v>
      </c>
      <c r="Q16" s="82" t="s">
        <v>102</v>
      </c>
      <c r="R16" s="81" t="s">
        <v>103</v>
      </c>
      <c r="S16" s="81" t="s">
        <v>104</v>
      </c>
      <c r="T16" s="82" t="s">
        <v>105</v>
      </c>
      <c r="U16" s="99">
        <v>15</v>
      </c>
      <c r="V16" s="99">
        <v>81</v>
      </c>
      <c r="W16" s="49" t="s">
        <v>106</v>
      </c>
      <c r="X16" s="99">
        <v>20</v>
      </c>
      <c r="Y16" s="99">
        <v>64</v>
      </c>
      <c r="Z16" s="49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82" t="s">
        <v>98</v>
      </c>
      <c r="AH16" s="84">
        <v>59.7</v>
      </c>
      <c r="AI16" s="41" t="s">
        <v>128</v>
      </c>
      <c r="AJ16" s="41" t="s">
        <v>108</v>
      </c>
      <c r="AK16" s="45">
        <f t="shared" ref="AK16:AK17" si="1">O16</f>
        <v>898</v>
      </c>
      <c r="AL16" s="41" t="s">
        <v>109</v>
      </c>
      <c r="AM16" s="41">
        <v>2</v>
      </c>
      <c r="AN16" s="41" t="s">
        <v>110</v>
      </c>
    </row>
    <row r="17" spans="1:40" s="43" customFormat="1" x14ac:dyDescent="0.3">
      <c r="A17" s="42" t="s">
        <v>614</v>
      </c>
      <c r="B17" s="78" t="s">
        <v>624</v>
      </c>
      <c r="C17" s="79">
        <v>2</v>
      </c>
      <c r="D17" s="78" t="s">
        <v>222</v>
      </c>
      <c r="E17" s="50" t="s">
        <v>611</v>
      </c>
      <c r="F17" s="50" t="s">
        <v>233</v>
      </c>
      <c r="G17" s="50" t="s">
        <v>572</v>
      </c>
      <c r="H17" s="50" t="s">
        <v>612</v>
      </c>
      <c r="I17" s="100" t="s">
        <v>579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898</v>
      </c>
      <c r="P17" s="41" t="s">
        <v>159</v>
      </c>
      <c r="Q17" s="82" t="s">
        <v>102</v>
      </c>
      <c r="R17" s="81" t="s">
        <v>103</v>
      </c>
      <c r="S17" s="81" t="s">
        <v>104</v>
      </c>
      <c r="T17" s="82" t="s">
        <v>105</v>
      </c>
      <c r="U17" s="99">
        <v>15</v>
      </c>
      <c r="V17" s="99">
        <v>81</v>
      </c>
      <c r="W17" s="49" t="s">
        <v>106</v>
      </c>
      <c r="X17" s="99">
        <v>20</v>
      </c>
      <c r="Y17" s="99">
        <v>64</v>
      </c>
      <c r="Z17" s="49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82" t="s">
        <v>98</v>
      </c>
      <c r="AH17" s="84">
        <v>59.7</v>
      </c>
      <c r="AI17" s="41" t="s">
        <v>128</v>
      </c>
      <c r="AJ17" s="41" t="s">
        <v>108</v>
      </c>
      <c r="AK17" s="45">
        <f t="shared" si="1"/>
        <v>898</v>
      </c>
      <c r="AL17" s="41" t="s">
        <v>109</v>
      </c>
      <c r="AM17" s="41">
        <v>2</v>
      </c>
      <c r="AN17" s="41" t="s">
        <v>110</v>
      </c>
    </row>
    <row r="18" spans="1:40" s="43" customFormat="1" x14ac:dyDescent="0.3">
      <c r="A18" s="42" t="s">
        <v>615</v>
      </c>
      <c r="B18" s="78" t="s">
        <v>624</v>
      </c>
      <c r="C18" s="79">
        <v>2</v>
      </c>
      <c r="D18" s="78" t="s">
        <v>222</v>
      </c>
      <c r="E18" s="50" t="s">
        <v>611</v>
      </c>
      <c r="F18" s="50" t="s">
        <v>233</v>
      </c>
      <c r="G18" s="50" t="s">
        <v>616</v>
      </c>
      <c r="H18" s="50" t="s">
        <v>617</v>
      </c>
      <c r="I18" s="100" t="s">
        <v>579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898</v>
      </c>
      <c r="P18" s="41" t="s">
        <v>159</v>
      </c>
      <c r="Q18" s="82" t="s">
        <v>102</v>
      </c>
      <c r="R18" s="81" t="s">
        <v>103</v>
      </c>
      <c r="S18" s="81" t="s">
        <v>104</v>
      </c>
      <c r="T18" s="82" t="s">
        <v>105</v>
      </c>
      <c r="U18" s="99">
        <v>15</v>
      </c>
      <c r="V18" s="99">
        <v>81</v>
      </c>
      <c r="W18" s="49" t="s">
        <v>106</v>
      </c>
      <c r="X18" s="99">
        <v>20</v>
      </c>
      <c r="Y18" s="99">
        <v>64</v>
      </c>
      <c r="Z18" s="49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82" t="s">
        <v>98</v>
      </c>
      <c r="AH18" s="84">
        <v>59.7</v>
      </c>
      <c r="AI18" s="41" t="s">
        <v>128</v>
      </c>
      <c r="AJ18" s="41" t="s">
        <v>108</v>
      </c>
      <c r="AK18" s="45">
        <f t="shared" ref="AK18:AK22" si="2">O18</f>
        <v>898</v>
      </c>
      <c r="AL18" s="41" t="s">
        <v>109</v>
      </c>
      <c r="AM18" s="41">
        <v>2</v>
      </c>
      <c r="AN18" s="41" t="s">
        <v>110</v>
      </c>
    </row>
    <row r="19" spans="1:40" s="43" customFormat="1" x14ac:dyDescent="0.3">
      <c r="A19" s="42" t="s">
        <v>618</v>
      </c>
      <c r="B19" s="78" t="s">
        <v>625</v>
      </c>
      <c r="C19" s="79">
        <v>2</v>
      </c>
      <c r="D19" s="78" t="s">
        <v>222</v>
      </c>
      <c r="E19" s="50" t="s">
        <v>620</v>
      </c>
      <c r="F19" s="50" t="s">
        <v>233</v>
      </c>
      <c r="G19" s="50" t="s">
        <v>622</v>
      </c>
      <c r="H19" s="50" t="s">
        <v>621</v>
      </c>
      <c r="I19" s="100" t="s">
        <v>579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898</v>
      </c>
      <c r="P19" s="41" t="s">
        <v>159</v>
      </c>
      <c r="Q19" s="82" t="s">
        <v>102</v>
      </c>
      <c r="R19" s="81" t="s">
        <v>103</v>
      </c>
      <c r="S19" s="81" t="s">
        <v>104</v>
      </c>
      <c r="T19" s="82" t="s">
        <v>105</v>
      </c>
      <c r="U19" s="99">
        <v>8</v>
      </c>
      <c r="V19" s="99">
        <v>104</v>
      </c>
      <c r="W19" s="49" t="s">
        <v>106</v>
      </c>
      <c r="X19" s="99">
        <v>10</v>
      </c>
      <c r="Y19" s="99">
        <v>37</v>
      </c>
      <c r="Z19" s="49" t="s">
        <v>106</v>
      </c>
      <c r="AA19" s="99">
        <v>6</v>
      </c>
      <c r="AB19" s="99">
        <v>103</v>
      </c>
      <c r="AC19" s="49" t="s">
        <v>106</v>
      </c>
      <c r="AD19" s="99">
        <v>11</v>
      </c>
      <c r="AE19" s="99">
        <v>48</v>
      </c>
      <c r="AF19" s="49" t="s">
        <v>106</v>
      </c>
      <c r="AG19" s="82" t="s">
        <v>98</v>
      </c>
      <c r="AH19" s="84">
        <v>54.3</v>
      </c>
      <c r="AI19" s="41" t="s">
        <v>128</v>
      </c>
      <c r="AJ19" s="41" t="s">
        <v>108</v>
      </c>
      <c r="AK19" s="45">
        <f t="shared" si="2"/>
        <v>898</v>
      </c>
      <c r="AL19" s="41" t="s">
        <v>109</v>
      </c>
      <c r="AM19" s="41">
        <v>3</v>
      </c>
      <c r="AN19" s="41" t="s">
        <v>110</v>
      </c>
    </row>
    <row r="20" spans="1:40" s="43" customFormat="1" x14ac:dyDescent="0.3">
      <c r="A20" s="42" t="s">
        <v>619</v>
      </c>
      <c r="B20" s="78" t="s">
        <v>625</v>
      </c>
      <c r="C20" s="79">
        <v>2</v>
      </c>
      <c r="D20" s="78" t="s">
        <v>222</v>
      </c>
      <c r="E20" s="50" t="s">
        <v>620</v>
      </c>
      <c r="F20" s="50" t="s">
        <v>233</v>
      </c>
      <c r="G20" s="50" t="s">
        <v>623</v>
      </c>
      <c r="H20" s="50" t="s">
        <v>621</v>
      </c>
      <c r="I20" s="100" t="s">
        <v>579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898</v>
      </c>
      <c r="P20" s="41" t="s">
        <v>159</v>
      </c>
      <c r="Q20" s="82" t="s">
        <v>102</v>
      </c>
      <c r="R20" s="81" t="s">
        <v>103</v>
      </c>
      <c r="S20" s="81" t="s">
        <v>104</v>
      </c>
      <c r="T20" s="82" t="s">
        <v>105</v>
      </c>
      <c r="U20" s="99">
        <v>8</v>
      </c>
      <c r="V20" s="99">
        <v>104</v>
      </c>
      <c r="W20" s="49" t="s">
        <v>106</v>
      </c>
      <c r="X20" s="99">
        <v>10</v>
      </c>
      <c r="Y20" s="99">
        <v>37</v>
      </c>
      <c r="Z20" s="49" t="s">
        <v>106</v>
      </c>
      <c r="AA20" s="99">
        <v>6</v>
      </c>
      <c r="AB20" s="99">
        <v>103</v>
      </c>
      <c r="AC20" s="49" t="s">
        <v>106</v>
      </c>
      <c r="AD20" s="99">
        <v>11</v>
      </c>
      <c r="AE20" s="99">
        <v>48</v>
      </c>
      <c r="AF20" s="49" t="s">
        <v>106</v>
      </c>
      <c r="AG20" s="82" t="s">
        <v>98</v>
      </c>
      <c r="AH20" s="84">
        <v>54.3</v>
      </c>
      <c r="AI20" s="41" t="s">
        <v>128</v>
      </c>
      <c r="AJ20" s="41" t="s">
        <v>108</v>
      </c>
      <c r="AK20" s="45">
        <f t="shared" si="2"/>
        <v>898</v>
      </c>
      <c r="AL20" s="41" t="s">
        <v>109</v>
      </c>
      <c r="AM20" s="41">
        <v>3</v>
      </c>
      <c r="AN20" s="41" t="s">
        <v>110</v>
      </c>
    </row>
    <row r="21" spans="1:40" s="43" customFormat="1" x14ac:dyDescent="0.3">
      <c r="A21" s="42" t="s">
        <v>627</v>
      </c>
      <c r="B21" s="78" t="s">
        <v>626</v>
      </c>
      <c r="C21" s="79">
        <v>2</v>
      </c>
      <c r="D21" s="78" t="s">
        <v>222</v>
      </c>
      <c r="E21" s="50" t="s">
        <v>629</v>
      </c>
      <c r="F21" s="50" t="s">
        <v>233</v>
      </c>
      <c r="G21" s="50" t="s">
        <v>622</v>
      </c>
      <c r="H21" s="50" t="s">
        <v>630</v>
      </c>
      <c r="I21" s="100" t="s">
        <v>579</v>
      </c>
      <c r="J21" s="81" t="s">
        <v>97</v>
      </c>
      <c r="K21" s="81" t="s">
        <v>98</v>
      </c>
      <c r="L21" s="81" t="s">
        <v>99</v>
      </c>
      <c r="M21" s="81">
        <v>3</v>
      </c>
      <c r="N21" s="81" t="s">
        <v>100</v>
      </c>
      <c r="O21" s="81">
        <v>898</v>
      </c>
      <c r="P21" s="41" t="s">
        <v>159</v>
      </c>
      <c r="Q21" s="82" t="s">
        <v>102</v>
      </c>
      <c r="R21" s="81" t="s">
        <v>103</v>
      </c>
      <c r="S21" s="81" t="s">
        <v>104</v>
      </c>
      <c r="T21" s="82" t="s">
        <v>105</v>
      </c>
      <c r="U21" s="99">
        <v>6</v>
      </c>
      <c r="V21" s="99">
        <v>51</v>
      </c>
      <c r="W21" s="49" t="s">
        <v>106</v>
      </c>
      <c r="X21" s="99">
        <v>7</v>
      </c>
      <c r="Y21" s="99">
        <v>71</v>
      </c>
      <c r="Z21" s="49" t="s">
        <v>106</v>
      </c>
      <c r="AA21" s="99" t="s">
        <v>113</v>
      </c>
      <c r="AB21" s="99" t="s">
        <v>113</v>
      </c>
      <c r="AC21" s="49" t="s">
        <v>113</v>
      </c>
      <c r="AD21" s="99" t="s">
        <v>113</v>
      </c>
      <c r="AE21" s="99" t="s">
        <v>113</v>
      </c>
      <c r="AF21" s="49" t="s">
        <v>113</v>
      </c>
      <c r="AG21" s="82" t="s">
        <v>98</v>
      </c>
      <c r="AH21" s="84">
        <v>57.7</v>
      </c>
      <c r="AI21" s="41" t="s">
        <v>128</v>
      </c>
      <c r="AJ21" s="41" t="s">
        <v>108</v>
      </c>
      <c r="AK21" s="45">
        <f t="shared" si="2"/>
        <v>898</v>
      </c>
      <c r="AL21" s="41" t="s">
        <v>109</v>
      </c>
      <c r="AM21" s="41">
        <v>4</v>
      </c>
      <c r="AN21" s="41" t="s">
        <v>110</v>
      </c>
    </row>
    <row r="22" spans="1:40" s="43" customFormat="1" x14ac:dyDescent="0.3">
      <c r="A22" s="42" t="s">
        <v>628</v>
      </c>
      <c r="B22" s="78" t="s">
        <v>626</v>
      </c>
      <c r="C22" s="79">
        <v>2</v>
      </c>
      <c r="D22" s="78" t="s">
        <v>222</v>
      </c>
      <c r="E22" s="50" t="s">
        <v>629</v>
      </c>
      <c r="F22" s="50" t="s">
        <v>233</v>
      </c>
      <c r="G22" s="50" t="s">
        <v>623</v>
      </c>
      <c r="H22" s="50" t="s">
        <v>630</v>
      </c>
      <c r="I22" s="100" t="s">
        <v>579</v>
      </c>
      <c r="J22" s="81" t="s">
        <v>97</v>
      </c>
      <c r="K22" s="81" t="s">
        <v>98</v>
      </c>
      <c r="L22" s="81" t="s">
        <v>99</v>
      </c>
      <c r="M22" s="81">
        <v>3</v>
      </c>
      <c r="N22" s="81" t="s">
        <v>100</v>
      </c>
      <c r="O22" s="81">
        <v>898</v>
      </c>
      <c r="P22" s="41" t="s">
        <v>159</v>
      </c>
      <c r="Q22" s="82" t="s">
        <v>102</v>
      </c>
      <c r="R22" s="81" t="s">
        <v>103</v>
      </c>
      <c r="S22" s="81" t="s">
        <v>104</v>
      </c>
      <c r="T22" s="82" t="s">
        <v>105</v>
      </c>
      <c r="U22" s="99">
        <v>6</v>
      </c>
      <c r="V22" s="99">
        <v>51</v>
      </c>
      <c r="W22" s="49" t="s">
        <v>106</v>
      </c>
      <c r="X22" s="99">
        <v>7</v>
      </c>
      <c r="Y22" s="99">
        <v>71</v>
      </c>
      <c r="Z22" s="49" t="s">
        <v>106</v>
      </c>
      <c r="AA22" s="99" t="s">
        <v>113</v>
      </c>
      <c r="AB22" s="99" t="s">
        <v>113</v>
      </c>
      <c r="AC22" s="49" t="s">
        <v>113</v>
      </c>
      <c r="AD22" s="99" t="s">
        <v>113</v>
      </c>
      <c r="AE22" s="99" t="s">
        <v>113</v>
      </c>
      <c r="AF22" s="49" t="s">
        <v>113</v>
      </c>
      <c r="AG22" s="82" t="s">
        <v>98</v>
      </c>
      <c r="AH22" s="84">
        <v>57.7</v>
      </c>
      <c r="AI22" s="41" t="s">
        <v>128</v>
      </c>
      <c r="AJ22" s="41" t="s">
        <v>108</v>
      </c>
      <c r="AK22" s="45">
        <f t="shared" si="2"/>
        <v>898</v>
      </c>
      <c r="AL22" s="41" t="s">
        <v>109</v>
      </c>
      <c r="AM22" s="41">
        <v>4</v>
      </c>
      <c r="AN22" s="41" t="s">
        <v>110</v>
      </c>
    </row>
    <row r="23" spans="1:40" s="43" customFormat="1" x14ac:dyDescent="0.3">
      <c r="A23" s="42" t="s">
        <v>627</v>
      </c>
      <c r="B23" s="78" t="s">
        <v>631</v>
      </c>
      <c r="C23" s="79">
        <v>2</v>
      </c>
      <c r="D23" s="78" t="s">
        <v>222</v>
      </c>
      <c r="E23" s="50" t="s">
        <v>629</v>
      </c>
      <c r="F23" s="50" t="s">
        <v>233</v>
      </c>
      <c r="G23" s="50" t="s">
        <v>622</v>
      </c>
      <c r="H23" s="50" t="s">
        <v>630</v>
      </c>
      <c r="I23" s="100" t="s">
        <v>579</v>
      </c>
      <c r="J23" s="81" t="s">
        <v>97</v>
      </c>
      <c r="K23" s="81" t="s">
        <v>98</v>
      </c>
      <c r="L23" s="81" t="s">
        <v>99</v>
      </c>
      <c r="M23" s="81">
        <v>3</v>
      </c>
      <c r="N23" s="81" t="s">
        <v>100</v>
      </c>
      <c r="O23" s="81">
        <v>898</v>
      </c>
      <c r="P23" s="41" t="s">
        <v>159</v>
      </c>
      <c r="Q23" s="82" t="s">
        <v>102</v>
      </c>
      <c r="R23" s="81" t="s">
        <v>103</v>
      </c>
      <c r="S23" s="81" t="s">
        <v>104</v>
      </c>
      <c r="T23" s="82" t="s">
        <v>105</v>
      </c>
      <c r="U23" s="99">
        <v>9</v>
      </c>
      <c r="V23" s="99">
        <v>52</v>
      </c>
      <c r="W23" s="49" t="s">
        <v>106</v>
      </c>
      <c r="X23" s="99">
        <v>13</v>
      </c>
      <c r="Y23" s="99">
        <v>31</v>
      </c>
      <c r="Z23" s="49" t="s">
        <v>106</v>
      </c>
      <c r="AA23" s="99">
        <v>9</v>
      </c>
      <c r="AB23" s="99">
        <v>53</v>
      </c>
      <c r="AC23" s="49" t="s">
        <v>106</v>
      </c>
      <c r="AD23" s="99">
        <v>16</v>
      </c>
      <c r="AE23" s="99">
        <v>54</v>
      </c>
      <c r="AF23" s="49" t="s">
        <v>106</v>
      </c>
      <c r="AG23" s="82" t="s">
        <v>98</v>
      </c>
      <c r="AH23" s="84">
        <v>57.7</v>
      </c>
      <c r="AI23" s="41" t="s">
        <v>128</v>
      </c>
      <c r="AJ23" s="41" t="s">
        <v>108</v>
      </c>
      <c r="AK23" s="45">
        <f t="shared" ref="AK23:AK29" si="3">O23</f>
        <v>898</v>
      </c>
      <c r="AL23" s="41" t="s">
        <v>109</v>
      </c>
      <c r="AM23" s="41">
        <v>5</v>
      </c>
      <c r="AN23" s="41" t="s">
        <v>110</v>
      </c>
    </row>
    <row r="24" spans="1:40" s="43" customFormat="1" x14ac:dyDescent="0.3">
      <c r="A24" s="42" t="s">
        <v>628</v>
      </c>
      <c r="B24" s="78" t="s">
        <v>631</v>
      </c>
      <c r="C24" s="79">
        <v>2</v>
      </c>
      <c r="D24" s="78" t="s">
        <v>222</v>
      </c>
      <c r="E24" s="50" t="s">
        <v>629</v>
      </c>
      <c r="F24" s="50" t="s">
        <v>233</v>
      </c>
      <c r="G24" s="50" t="s">
        <v>623</v>
      </c>
      <c r="H24" s="50" t="s">
        <v>630</v>
      </c>
      <c r="I24" s="100" t="s">
        <v>579</v>
      </c>
      <c r="J24" s="81" t="s">
        <v>97</v>
      </c>
      <c r="K24" s="81" t="s">
        <v>98</v>
      </c>
      <c r="L24" s="81" t="s">
        <v>99</v>
      </c>
      <c r="M24" s="81">
        <v>3</v>
      </c>
      <c r="N24" s="81" t="s">
        <v>100</v>
      </c>
      <c r="O24" s="81">
        <v>898</v>
      </c>
      <c r="P24" s="41" t="s">
        <v>159</v>
      </c>
      <c r="Q24" s="82" t="s">
        <v>102</v>
      </c>
      <c r="R24" s="81" t="s">
        <v>103</v>
      </c>
      <c r="S24" s="81" t="s">
        <v>104</v>
      </c>
      <c r="T24" s="82" t="s">
        <v>105</v>
      </c>
      <c r="U24" s="99">
        <v>9</v>
      </c>
      <c r="V24" s="99">
        <v>52</v>
      </c>
      <c r="W24" s="49" t="s">
        <v>106</v>
      </c>
      <c r="X24" s="99">
        <v>13</v>
      </c>
      <c r="Y24" s="99">
        <v>31</v>
      </c>
      <c r="Z24" s="49" t="s">
        <v>106</v>
      </c>
      <c r="AA24" s="99">
        <v>9</v>
      </c>
      <c r="AB24" s="99">
        <v>53</v>
      </c>
      <c r="AC24" s="49" t="s">
        <v>106</v>
      </c>
      <c r="AD24" s="99">
        <v>16</v>
      </c>
      <c r="AE24" s="99">
        <v>54</v>
      </c>
      <c r="AF24" s="49" t="s">
        <v>106</v>
      </c>
      <c r="AG24" s="82" t="s">
        <v>98</v>
      </c>
      <c r="AH24" s="84">
        <v>57.7</v>
      </c>
      <c r="AI24" s="41" t="s">
        <v>128</v>
      </c>
      <c r="AJ24" s="41" t="s">
        <v>108</v>
      </c>
      <c r="AK24" s="45">
        <f t="shared" si="3"/>
        <v>898</v>
      </c>
      <c r="AL24" s="41" t="s">
        <v>109</v>
      </c>
      <c r="AM24" s="41">
        <v>5</v>
      </c>
      <c r="AN24" s="41" t="s">
        <v>110</v>
      </c>
    </row>
    <row r="25" spans="1:40" s="43" customFormat="1" x14ac:dyDescent="0.3">
      <c r="A25" s="42" t="s">
        <v>632</v>
      </c>
      <c r="B25" s="78" t="s">
        <v>635</v>
      </c>
      <c r="C25" s="79">
        <v>2</v>
      </c>
      <c r="D25" s="78" t="s">
        <v>222</v>
      </c>
      <c r="E25" s="50" t="s">
        <v>637</v>
      </c>
      <c r="F25" s="50" t="s">
        <v>233</v>
      </c>
      <c r="G25" s="50" t="s">
        <v>613</v>
      </c>
      <c r="H25" s="50" t="s">
        <v>636</v>
      </c>
      <c r="I25" s="100" t="s">
        <v>579</v>
      </c>
      <c r="J25" s="81" t="s">
        <v>97</v>
      </c>
      <c r="K25" s="81" t="s">
        <v>98</v>
      </c>
      <c r="L25" s="81" t="s">
        <v>99</v>
      </c>
      <c r="M25" s="81">
        <v>3</v>
      </c>
      <c r="N25" s="81" t="s">
        <v>100</v>
      </c>
      <c r="O25" s="81">
        <v>898</v>
      </c>
      <c r="P25" s="41" t="s">
        <v>159</v>
      </c>
      <c r="Q25" s="82" t="s">
        <v>102</v>
      </c>
      <c r="R25" s="81" t="s">
        <v>103</v>
      </c>
      <c r="S25" s="81" t="s">
        <v>104</v>
      </c>
      <c r="T25" s="82" t="s">
        <v>105</v>
      </c>
      <c r="U25" s="99">
        <v>9</v>
      </c>
      <c r="V25" s="99">
        <v>52</v>
      </c>
      <c r="W25" s="49" t="s">
        <v>106</v>
      </c>
      <c r="X25" s="99">
        <v>13</v>
      </c>
      <c r="Y25" s="99">
        <v>31</v>
      </c>
      <c r="Z25" s="49" t="s">
        <v>106</v>
      </c>
      <c r="AA25" s="99">
        <v>9</v>
      </c>
      <c r="AB25" s="99">
        <v>53</v>
      </c>
      <c r="AC25" s="49" t="s">
        <v>106</v>
      </c>
      <c r="AD25" s="99">
        <v>16</v>
      </c>
      <c r="AE25" s="99">
        <v>54</v>
      </c>
      <c r="AF25" s="49" t="s">
        <v>106</v>
      </c>
      <c r="AG25" s="82" t="s">
        <v>98</v>
      </c>
      <c r="AH25" s="84">
        <v>59.1</v>
      </c>
      <c r="AI25" s="41" t="s">
        <v>128</v>
      </c>
      <c r="AJ25" s="41" t="s">
        <v>108</v>
      </c>
      <c r="AK25" s="45">
        <f t="shared" si="3"/>
        <v>898</v>
      </c>
      <c r="AL25" s="41" t="s">
        <v>109</v>
      </c>
      <c r="AM25" s="41">
        <v>5</v>
      </c>
      <c r="AN25" s="41" t="s">
        <v>110</v>
      </c>
    </row>
    <row r="26" spans="1:40" s="43" customFormat="1" x14ac:dyDescent="0.3">
      <c r="A26" s="42" t="s">
        <v>633</v>
      </c>
      <c r="B26" s="78" t="s">
        <v>635</v>
      </c>
      <c r="C26" s="79">
        <v>2</v>
      </c>
      <c r="D26" s="78" t="s">
        <v>222</v>
      </c>
      <c r="E26" s="50" t="s">
        <v>637</v>
      </c>
      <c r="F26" s="50" t="s">
        <v>233</v>
      </c>
      <c r="G26" s="50" t="s">
        <v>572</v>
      </c>
      <c r="H26" s="50" t="s">
        <v>636</v>
      </c>
      <c r="I26" s="100" t="s">
        <v>579</v>
      </c>
      <c r="J26" s="81" t="s">
        <v>97</v>
      </c>
      <c r="K26" s="81" t="s">
        <v>98</v>
      </c>
      <c r="L26" s="81" t="s">
        <v>99</v>
      </c>
      <c r="M26" s="81">
        <v>3</v>
      </c>
      <c r="N26" s="81" t="s">
        <v>100</v>
      </c>
      <c r="O26" s="81">
        <v>898</v>
      </c>
      <c r="P26" s="41" t="s">
        <v>159</v>
      </c>
      <c r="Q26" s="82" t="s">
        <v>102</v>
      </c>
      <c r="R26" s="81" t="s">
        <v>103</v>
      </c>
      <c r="S26" s="81" t="s">
        <v>104</v>
      </c>
      <c r="T26" s="82" t="s">
        <v>105</v>
      </c>
      <c r="U26" s="99">
        <v>9</v>
      </c>
      <c r="V26" s="99">
        <v>52</v>
      </c>
      <c r="W26" s="49" t="s">
        <v>106</v>
      </c>
      <c r="X26" s="99">
        <v>13</v>
      </c>
      <c r="Y26" s="99">
        <v>31</v>
      </c>
      <c r="Z26" s="49" t="s">
        <v>106</v>
      </c>
      <c r="AA26" s="99">
        <v>9</v>
      </c>
      <c r="AB26" s="99">
        <v>53</v>
      </c>
      <c r="AC26" s="49" t="s">
        <v>106</v>
      </c>
      <c r="AD26" s="99">
        <v>16</v>
      </c>
      <c r="AE26" s="99">
        <v>54</v>
      </c>
      <c r="AF26" s="49" t="s">
        <v>106</v>
      </c>
      <c r="AG26" s="82" t="s">
        <v>98</v>
      </c>
      <c r="AH26" s="84">
        <v>59.1</v>
      </c>
      <c r="AI26" s="41" t="s">
        <v>128</v>
      </c>
      <c r="AJ26" s="41" t="s">
        <v>108</v>
      </c>
      <c r="AK26" s="45">
        <f t="shared" si="3"/>
        <v>898</v>
      </c>
      <c r="AL26" s="41" t="s">
        <v>109</v>
      </c>
      <c r="AM26" s="41">
        <v>5</v>
      </c>
      <c r="AN26" s="41" t="s">
        <v>110</v>
      </c>
    </row>
    <row r="27" spans="1:40" s="43" customFormat="1" x14ac:dyDescent="0.3">
      <c r="A27" s="42" t="s">
        <v>634</v>
      </c>
      <c r="B27" s="78" t="s">
        <v>635</v>
      </c>
      <c r="C27" s="79">
        <v>2</v>
      </c>
      <c r="D27" s="78" t="s">
        <v>222</v>
      </c>
      <c r="E27" s="50" t="s">
        <v>637</v>
      </c>
      <c r="F27" s="50" t="s">
        <v>233</v>
      </c>
      <c r="G27" s="50" t="s">
        <v>616</v>
      </c>
      <c r="H27" s="50" t="s">
        <v>636</v>
      </c>
      <c r="I27" s="100" t="s">
        <v>579</v>
      </c>
      <c r="J27" s="81" t="s">
        <v>97</v>
      </c>
      <c r="K27" s="81" t="s">
        <v>98</v>
      </c>
      <c r="L27" s="81" t="s">
        <v>99</v>
      </c>
      <c r="M27" s="81">
        <v>3</v>
      </c>
      <c r="N27" s="81" t="s">
        <v>100</v>
      </c>
      <c r="O27" s="81">
        <v>898</v>
      </c>
      <c r="P27" s="41" t="s">
        <v>159</v>
      </c>
      <c r="Q27" s="82" t="s">
        <v>102</v>
      </c>
      <c r="R27" s="81" t="s">
        <v>103</v>
      </c>
      <c r="S27" s="81" t="s">
        <v>104</v>
      </c>
      <c r="T27" s="82" t="s">
        <v>105</v>
      </c>
      <c r="U27" s="99">
        <v>9</v>
      </c>
      <c r="V27" s="99">
        <v>52</v>
      </c>
      <c r="W27" s="49" t="s">
        <v>106</v>
      </c>
      <c r="X27" s="99">
        <v>13</v>
      </c>
      <c r="Y27" s="99">
        <v>31</v>
      </c>
      <c r="Z27" s="49" t="s">
        <v>106</v>
      </c>
      <c r="AA27" s="99">
        <v>9</v>
      </c>
      <c r="AB27" s="99">
        <v>53</v>
      </c>
      <c r="AC27" s="49" t="s">
        <v>106</v>
      </c>
      <c r="AD27" s="99">
        <v>16</v>
      </c>
      <c r="AE27" s="99">
        <v>54</v>
      </c>
      <c r="AF27" s="49" t="s">
        <v>106</v>
      </c>
      <c r="AG27" s="82" t="s">
        <v>98</v>
      </c>
      <c r="AH27" s="84">
        <v>59.1</v>
      </c>
      <c r="AI27" s="41" t="s">
        <v>128</v>
      </c>
      <c r="AJ27" s="41" t="s">
        <v>108</v>
      </c>
      <c r="AK27" s="45">
        <f t="shared" si="3"/>
        <v>898</v>
      </c>
      <c r="AL27" s="41" t="s">
        <v>109</v>
      </c>
      <c r="AM27" s="41">
        <v>5</v>
      </c>
      <c r="AN27" s="41" t="s">
        <v>110</v>
      </c>
    </row>
    <row r="28" spans="1:40" s="43" customFormat="1" x14ac:dyDescent="0.3">
      <c r="A28" s="42" t="s">
        <v>638</v>
      </c>
      <c r="B28" s="78" t="s">
        <v>640</v>
      </c>
      <c r="C28" s="79">
        <v>2</v>
      </c>
      <c r="D28" s="78" t="s">
        <v>222</v>
      </c>
      <c r="E28" s="50" t="s">
        <v>641</v>
      </c>
      <c r="F28" s="50" t="s">
        <v>233</v>
      </c>
      <c r="G28" s="50" t="s">
        <v>622</v>
      </c>
      <c r="H28" s="50" t="s">
        <v>642</v>
      </c>
      <c r="I28" s="100" t="s">
        <v>579</v>
      </c>
      <c r="J28" s="81" t="s">
        <v>97</v>
      </c>
      <c r="K28" s="81" t="s">
        <v>98</v>
      </c>
      <c r="L28" s="81" t="s">
        <v>99</v>
      </c>
      <c r="M28" s="81">
        <v>3</v>
      </c>
      <c r="N28" s="81" t="s">
        <v>100</v>
      </c>
      <c r="O28" s="81">
        <v>898</v>
      </c>
      <c r="P28" s="41" t="s">
        <v>159</v>
      </c>
      <c r="Q28" s="82" t="s">
        <v>102</v>
      </c>
      <c r="R28" s="81" t="s">
        <v>103</v>
      </c>
      <c r="S28" s="81" t="s">
        <v>104</v>
      </c>
      <c r="T28" s="82" t="s">
        <v>105</v>
      </c>
      <c r="U28" s="99">
        <v>48</v>
      </c>
      <c r="V28" s="99">
        <v>533</v>
      </c>
      <c r="W28" s="49" t="s">
        <v>106</v>
      </c>
      <c r="X28" s="99">
        <v>75</v>
      </c>
      <c r="Y28" s="99">
        <v>76</v>
      </c>
      <c r="Z28" s="49" t="s">
        <v>106</v>
      </c>
      <c r="AA28" s="99" t="s">
        <v>113</v>
      </c>
      <c r="AB28" s="99" t="s">
        <v>113</v>
      </c>
      <c r="AC28" s="49" t="s">
        <v>113</v>
      </c>
      <c r="AD28" s="99" t="s">
        <v>113</v>
      </c>
      <c r="AE28" s="99" t="s">
        <v>113</v>
      </c>
      <c r="AF28" s="49" t="s">
        <v>113</v>
      </c>
      <c r="AG28" s="82" t="s">
        <v>568</v>
      </c>
      <c r="AH28" s="84">
        <v>52</v>
      </c>
      <c r="AI28" s="41" t="s">
        <v>128</v>
      </c>
      <c r="AJ28" s="41" t="s">
        <v>108</v>
      </c>
      <c r="AK28" s="45">
        <f t="shared" si="3"/>
        <v>898</v>
      </c>
      <c r="AL28" s="41" t="s">
        <v>109</v>
      </c>
      <c r="AM28" s="41">
        <v>6</v>
      </c>
      <c r="AN28" s="41" t="s">
        <v>110</v>
      </c>
    </row>
    <row r="29" spans="1:40" s="43" customFormat="1" x14ac:dyDescent="0.3">
      <c r="A29" s="42" t="s">
        <v>639</v>
      </c>
      <c r="B29" s="78" t="s">
        <v>640</v>
      </c>
      <c r="C29" s="79">
        <v>2</v>
      </c>
      <c r="D29" s="78" t="s">
        <v>222</v>
      </c>
      <c r="E29" s="50" t="s">
        <v>641</v>
      </c>
      <c r="F29" s="50" t="s">
        <v>233</v>
      </c>
      <c r="G29" s="78" t="s">
        <v>623</v>
      </c>
      <c r="H29" s="78" t="s">
        <v>642</v>
      </c>
      <c r="I29" s="100" t="s">
        <v>579</v>
      </c>
      <c r="J29" s="81" t="s">
        <v>97</v>
      </c>
      <c r="K29" s="81" t="s">
        <v>98</v>
      </c>
      <c r="L29" s="81" t="s">
        <v>99</v>
      </c>
      <c r="M29" s="81">
        <v>3</v>
      </c>
      <c r="N29" s="81" t="s">
        <v>100</v>
      </c>
      <c r="O29" s="81">
        <v>898</v>
      </c>
      <c r="P29" s="41" t="s">
        <v>159</v>
      </c>
      <c r="Q29" s="82" t="s">
        <v>102</v>
      </c>
      <c r="R29" s="81" t="s">
        <v>103</v>
      </c>
      <c r="S29" s="81" t="s">
        <v>104</v>
      </c>
      <c r="T29" s="82" t="s">
        <v>105</v>
      </c>
      <c r="U29" s="99">
        <v>48</v>
      </c>
      <c r="V29" s="99">
        <v>533</v>
      </c>
      <c r="W29" s="49" t="s">
        <v>106</v>
      </c>
      <c r="X29" s="99">
        <v>75</v>
      </c>
      <c r="Y29" s="99">
        <v>76</v>
      </c>
      <c r="Z29" s="49" t="s">
        <v>106</v>
      </c>
      <c r="AA29" s="99" t="s">
        <v>113</v>
      </c>
      <c r="AB29" s="99" t="s">
        <v>113</v>
      </c>
      <c r="AC29" s="49" t="s">
        <v>113</v>
      </c>
      <c r="AD29" s="99" t="s">
        <v>113</v>
      </c>
      <c r="AE29" s="99" t="s">
        <v>113</v>
      </c>
      <c r="AF29" s="49" t="s">
        <v>113</v>
      </c>
      <c r="AG29" s="82" t="s">
        <v>568</v>
      </c>
      <c r="AH29" s="84">
        <v>52</v>
      </c>
      <c r="AI29" s="41" t="s">
        <v>128</v>
      </c>
      <c r="AJ29" s="41" t="s">
        <v>108</v>
      </c>
      <c r="AK29" s="45">
        <f t="shared" si="3"/>
        <v>898</v>
      </c>
      <c r="AL29" s="41" t="s">
        <v>109</v>
      </c>
      <c r="AM29" s="41">
        <v>6</v>
      </c>
      <c r="AN29" s="41" t="s">
        <v>110</v>
      </c>
    </row>
    <row r="30" spans="1:40" s="43" customFormat="1" x14ac:dyDescent="0.3">
      <c r="A30" s="42" t="s">
        <v>643</v>
      </c>
      <c r="B30" s="78" t="s">
        <v>646</v>
      </c>
      <c r="C30" s="79">
        <v>2</v>
      </c>
      <c r="D30" s="78" t="s">
        <v>222</v>
      </c>
      <c r="E30" s="50" t="s">
        <v>647</v>
      </c>
      <c r="F30" s="50" t="s">
        <v>233</v>
      </c>
      <c r="G30" s="50" t="s">
        <v>613</v>
      </c>
      <c r="H30" s="50" t="s">
        <v>648</v>
      </c>
      <c r="I30" s="100" t="s">
        <v>579</v>
      </c>
      <c r="J30" s="81" t="s">
        <v>97</v>
      </c>
      <c r="K30" s="81" t="s">
        <v>98</v>
      </c>
      <c r="L30" s="81" t="s">
        <v>99</v>
      </c>
      <c r="M30" s="81">
        <v>3</v>
      </c>
      <c r="N30" s="81" t="s">
        <v>100</v>
      </c>
      <c r="O30" s="81">
        <v>898</v>
      </c>
      <c r="P30" s="41" t="s">
        <v>159</v>
      </c>
      <c r="Q30" s="82" t="s">
        <v>102</v>
      </c>
      <c r="R30" s="81" t="s">
        <v>103</v>
      </c>
      <c r="S30" s="81" t="s">
        <v>104</v>
      </c>
      <c r="T30" s="82" t="s">
        <v>105</v>
      </c>
      <c r="U30" s="99">
        <v>48</v>
      </c>
      <c r="V30" s="99">
        <v>533</v>
      </c>
      <c r="W30" s="49" t="s">
        <v>106</v>
      </c>
      <c r="X30" s="99">
        <v>75</v>
      </c>
      <c r="Y30" s="99">
        <v>76</v>
      </c>
      <c r="Z30" s="49" t="s">
        <v>106</v>
      </c>
      <c r="AA30" s="99" t="s">
        <v>113</v>
      </c>
      <c r="AB30" s="99" t="s">
        <v>113</v>
      </c>
      <c r="AC30" s="49" t="s">
        <v>113</v>
      </c>
      <c r="AD30" s="99" t="s">
        <v>113</v>
      </c>
      <c r="AE30" s="99" t="s">
        <v>113</v>
      </c>
      <c r="AF30" s="49" t="s">
        <v>113</v>
      </c>
      <c r="AG30" s="82" t="s">
        <v>568</v>
      </c>
      <c r="AH30" s="84">
        <v>56.4</v>
      </c>
      <c r="AI30" s="41" t="s">
        <v>128</v>
      </c>
      <c r="AJ30" s="41" t="s">
        <v>108</v>
      </c>
      <c r="AK30" s="45">
        <f t="shared" ref="AK30:AK32" si="4">O30</f>
        <v>898</v>
      </c>
      <c r="AL30" s="41" t="s">
        <v>109</v>
      </c>
      <c r="AM30" s="41">
        <v>6</v>
      </c>
      <c r="AN30" s="41" t="s">
        <v>110</v>
      </c>
    </row>
    <row r="31" spans="1:40" s="43" customFormat="1" x14ac:dyDescent="0.3">
      <c r="A31" s="42" t="s">
        <v>644</v>
      </c>
      <c r="B31" s="78" t="s">
        <v>646</v>
      </c>
      <c r="C31" s="79">
        <v>2</v>
      </c>
      <c r="D31" s="78" t="s">
        <v>222</v>
      </c>
      <c r="E31" s="50" t="s">
        <v>647</v>
      </c>
      <c r="F31" s="50" t="s">
        <v>233</v>
      </c>
      <c r="G31" s="50" t="s">
        <v>572</v>
      </c>
      <c r="H31" s="50" t="s">
        <v>648</v>
      </c>
      <c r="I31" s="100" t="s">
        <v>579</v>
      </c>
      <c r="J31" s="81" t="s">
        <v>97</v>
      </c>
      <c r="K31" s="81" t="s">
        <v>98</v>
      </c>
      <c r="L31" s="81" t="s">
        <v>99</v>
      </c>
      <c r="M31" s="81">
        <v>3</v>
      </c>
      <c r="N31" s="81" t="s">
        <v>100</v>
      </c>
      <c r="O31" s="81">
        <v>898</v>
      </c>
      <c r="P31" s="41" t="s">
        <v>159</v>
      </c>
      <c r="Q31" s="82" t="s">
        <v>102</v>
      </c>
      <c r="R31" s="81" t="s">
        <v>103</v>
      </c>
      <c r="S31" s="81" t="s">
        <v>104</v>
      </c>
      <c r="T31" s="82" t="s">
        <v>105</v>
      </c>
      <c r="U31" s="99">
        <v>48</v>
      </c>
      <c r="V31" s="99">
        <v>533</v>
      </c>
      <c r="W31" s="49" t="s">
        <v>106</v>
      </c>
      <c r="X31" s="99">
        <v>75</v>
      </c>
      <c r="Y31" s="99">
        <v>76</v>
      </c>
      <c r="Z31" s="49" t="s">
        <v>106</v>
      </c>
      <c r="AA31" s="99" t="s">
        <v>113</v>
      </c>
      <c r="AB31" s="99" t="s">
        <v>113</v>
      </c>
      <c r="AC31" s="49" t="s">
        <v>113</v>
      </c>
      <c r="AD31" s="99" t="s">
        <v>113</v>
      </c>
      <c r="AE31" s="99" t="s">
        <v>113</v>
      </c>
      <c r="AF31" s="49" t="s">
        <v>113</v>
      </c>
      <c r="AG31" s="82" t="s">
        <v>568</v>
      </c>
      <c r="AH31" s="84">
        <v>56.4</v>
      </c>
      <c r="AI31" s="41" t="s">
        <v>128</v>
      </c>
      <c r="AJ31" s="41" t="s">
        <v>108</v>
      </c>
      <c r="AK31" s="45">
        <f t="shared" si="4"/>
        <v>898</v>
      </c>
      <c r="AL31" s="41" t="s">
        <v>109</v>
      </c>
      <c r="AM31" s="41">
        <v>6</v>
      </c>
      <c r="AN31" s="41" t="s">
        <v>110</v>
      </c>
    </row>
    <row r="32" spans="1:40" s="43" customFormat="1" x14ac:dyDescent="0.3">
      <c r="A32" s="42" t="s">
        <v>645</v>
      </c>
      <c r="B32" s="78" t="s">
        <v>646</v>
      </c>
      <c r="C32" s="79">
        <v>2</v>
      </c>
      <c r="D32" s="78" t="s">
        <v>222</v>
      </c>
      <c r="E32" s="50" t="s">
        <v>647</v>
      </c>
      <c r="F32" s="50" t="s">
        <v>233</v>
      </c>
      <c r="G32" s="78" t="s">
        <v>616</v>
      </c>
      <c r="H32" s="78" t="s">
        <v>746</v>
      </c>
      <c r="I32" s="100" t="s">
        <v>579</v>
      </c>
      <c r="J32" s="81" t="s">
        <v>97</v>
      </c>
      <c r="K32" s="81" t="s">
        <v>98</v>
      </c>
      <c r="L32" s="81" t="s">
        <v>99</v>
      </c>
      <c r="M32" s="81">
        <v>3</v>
      </c>
      <c r="N32" s="81" t="s">
        <v>100</v>
      </c>
      <c r="O32" s="81">
        <v>898</v>
      </c>
      <c r="P32" s="41" t="s">
        <v>159</v>
      </c>
      <c r="Q32" s="82" t="s">
        <v>102</v>
      </c>
      <c r="R32" s="81" t="s">
        <v>103</v>
      </c>
      <c r="S32" s="81" t="s">
        <v>104</v>
      </c>
      <c r="T32" s="82" t="s">
        <v>105</v>
      </c>
      <c r="U32" s="99">
        <v>48</v>
      </c>
      <c r="V32" s="99">
        <v>533</v>
      </c>
      <c r="W32" s="49" t="s">
        <v>106</v>
      </c>
      <c r="X32" s="99">
        <v>75</v>
      </c>
      <c r="Y32" s="99">
        <v>76</v>
      </c>
      <c r="Z32" s="49" t="s">
        <v>106</v>
      </c>
      <c r="AA32" s="99" t="s">
        <v>113</v>
      </c>
      <c r="AB32" s="99" t="s">
        <v>113</v>
      </c>
      <c r="AC32" s="49" t="s">
        <v>113</v>
      </c>
      <c r="AD32" s="99" t="s">
        <v>113</v>
      </c>
      <c r="AE32" s="99" t="s">
        <v>113</v>
      </c>
      <c r="AF32" s="49" t="s">
        <v>113</v>
      </c>
      <c r="AG32" s="82" t="s">
        <v>568</v>
      </c>
      <c r="AH32" s="84">
        <v>56.4</v>
      </c>
      <c r="AI32" s="41" t="s">
        <v>128</v>
      </c>
      <c r="AJ32" s="41" t="s">
        <v>108</v>
      </c>
      <c r="AK32" s="45">
        <f t="shared" si="4"/>
        <v>898</v>
      </c>
      <c r="AL32" s="41" t="s">
        <v>109</v>
      </c>
      <c r="AM32" s="41">
        <v>6</v>
      </c>
      <c r="AN32" s="41" t="s">
        <v>110</v>
      </c>
    </row>
  </sheetData>
  <autoFilter ref="A12:A16" xr:uid="{00000000-0009-0000-0000-000023000000}"/>
  <mergeCells count="9">
    <mergeCell ref="AG7:AM7"/>
    <mergeCell ref="A8:A11"/>
    <mergeCell ref="U8:Z8"/>
    <mergeCell ref="AA8:AF8"/>
    <mergeCell ref="F9:I9"/>
    <mergeCell ref="E2:I3"/>
    <mergeCell ref="B7:I7"/>
    <mergeCell ref="J7:T7"/>
    <mergeCell ref="U7:AF7"/>
  </mergeCells>
  <pageMargins left="0.28000000000000003" right="0.34" top="0.36" bottom="0.26" header="0.31496062992125984" footer="0.17"/>
  <pageSetup paperSize="9" scale="28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AN20"/>
  <sheetViews>
    <sheetView showGridLines="0" zoomScaleNormal="100" workbookViewId="0"/>
  </sheetViews>
  <sheetFormatPr baseColWidth="10" defaultColWidth="11.44140625" defaultRowHeight="14.4" x14ac:dyDescent="0.3"/>
  <cols>
    <col min="1" max="1" width="28" bestFit="1" customWidth="1"/>
    <col min="2" max="2" width="18.6640625" customWidth="1"/>
    <col min="3" max="3" width="5.33203125" style="1" customWidth="1"/>
    <col min="4" max="4" width="8.44140625" customWidth="1"/>
    <col min="5" max="5" width="35.33203125" customWidth="1"/>
    <col min="6" max="6" width="5.6640625" customWidth="1"/>
    <col min="7" max="7" width="7" customWidth="1"/>
    <col min="8" max="8" width="16.109375" bestFit="1" customWidth="1"/>
    <col min="9" max="9" width="24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5" style="1" bestFit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26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103" customFormat="1" x14ac:dyDescent="0.3">
      <c r="A13" s="78" t="s">
        <v>247</v>
      </c>
      <c r="B13" s="78" t="s">
        <v>650</v>
      </c>
      <c r="C13" s="79">
        <v>2</v>
      </c>
      <c r="D13" s="78" t="s">
        <v>222</v>
      </c>
      <c r="E13" s="78" t="s">
        <v>651</v>
      </c>
      <c r="F13" s="78" t="s">
        <v>233</v>
      </c>
      <c r="G13" s="78" t="s">
        <v>572</v>
      </c>
      <c r="H13" s="78" t="s">
        <v>653</v>
      </c>
      <c r="I13" s="80" t="s">
        <v>251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999</v>
      </c>
      <c r="P13" s="41" t="s">
        <v>159</v>
      </c>
      <c r="Q13" s="82" t="s">
        <v>102</v>
      </c>
      <c r="R13" s="41" t="s">
        <v>245</v>
      </c>
      <c r="S13" s="81" t="s">
        <v>104</v>
      </c>
      <c r="T13" s="82" t="s">
        <v>105</v>
      </c>
      <c r="U13" s="83">
        <v>16</v>
      </c>
      <c r="V13" s="83">
        <v>181</v>
      </c>
      <c r="W13" s="82" t="s">
        <v>106</v>
      </c>
      <c r="X13" s="83">
        <v>14</v>
      </c>
      <c r="Y13" s="83">
        <v>98</v>
      </c>
      <c r="Z13" s="82" t="s">
        <v>106</v>
      </c>
      <c r="AA13" s="83" t="s">
        <v>113</v>
      </c>
      <c r="AB13" s="83" t="s">
        <v>113</v>
      </c>
      <c r="AC13" s="82" t="s">
        <v>113</v>
      </c>
      <c r="AD13" s="83" t="s">
        <v>113</v>
      </c>
      <c r="AE13" s="83" t="s">
        <v>113</v>
      </c>
      <c r="AF13" s="82" t="s">
        <v>113</v>
      </c>
      <c r="AG13" s="82" t="s">
        <v>98</v>
      </c>
      <c r="AH13" s="84">
        <v>50.5</v>
      </c>
      <c r="AI13" s="41" t="s">
        <v>128</v>
      </c>
      <c r="AJ13" s="41" t="s">
        <v>108</v>
      </c>
      <c r="AK13" s="45">
        <f t="shared" ref="AK13" si="0">O13</f>
        <v>999</v>
      </c>
      <c r="AL13" s="41" t="s">
        <v>109</v>
      </c>
      <c r="AM13" s="41">
        <v>1</v>
      </c>
      <c r="AN13" s="41" t="s">
        <v>110</v>
      </c>
    </row>
    <row r="14" spans="1:40" s="103" customFormat="1" x14ac:dyDescent="0.3">
      <c r="A14" s="78" t="s">
        <v>246</v>
      </c>
      <c r="B14" s="78" t="s">
        <v>650</v>
      </c>
      <c r="C14" s="79">
        <v>2</v>
      </c>
      <c r="D14" s="78" t="s">
        <v>222</v>
      </c>
      <c r="E14" s="78" t="s">
        <v>651</v>
      </c>
      <c r="F14" s="78" t="s">
        <v>233</v>
      </c>
      <c r="G14" s="78" t="s">
        <v>613</v>
      </c>
      <c r="H14" s="78" t="s">
        <v>653</v>
      </c>
      <c r="I14" s="80" t="s">
        <v>251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999</v>
      </c>
      <c r="P14" s="41" t="s">
        <v>159</v>
      </c>
      <c r="Q14" s="82" t="s">
        <v>102</v>
      </c>
      <c r="R14" s="41" t="s">
        <v>245</v>
      </c>
      <c r="S14" s="81" t="s">
        <v>104</v>
      </c>
      <c r="T14" s="82" t="s">
        <v>105</v>
      </c>
      <c r="U14" s="83">
        <v>16</v>
      </c>
      <c r="V14" s="83">
        <v>181</v>
      </c>
      <c r="W14" s="82" t="s">
        <v>106</v>
      </c>
      <c r="X14" s="83">
        <v>14</v>
      </c>
      <c r="Y14" s="83">
        <v>98</v>
      </c>
      <c r="Z14" s="82" t="s">
        <v>106</v>
      </c>
      <c r="AA14" s="83" t="s">
        <v>113</v>
      </c>
      <c r="AB14" s="83" t="s">
        <v>113</v>
      </c>
      <c r="AC14" s="82" t="s">
        <v>113</v>
      </c>
      <c r="AD14" s="83" t="s">
        <v>113</v>
      </c>
      <c r="AE14" s="83" t="s">
        <v>113</v>
      </c>
      <c r="AF14" s="82" t="s">
        <v>113</v>
      </c>
      <c r="AG14" s="82" t="s">
        <v>98</v>
      </c>
      <c r="AH14" s="84">
        <v>50.5</v>
      </c>
      <c r="AI14" s="41" t="s">
        <v>128</v>
      </c>
      <c r="AJ14" s="41" t="s">
        <v>108</v>
      </c>
      <c r="AK14" s="45">
        <f t="shared" ref="AK14:AK15" si="1">O14</f>
        <v>999</v>
      </c>
      <c r="AL14" s="41" t="s">
        <v>109</v>
      </c>
      <c r="AM14" s="41">
        <v>1</v>
      </c>
      <c r="AN14" s="41" t="s">
        <v>110</v>
      </c>
    </row>
    <row r="15" spans="1:40" s="103" customFormat="1" x14ac:dyDescent="0.3">
      <c r="A15" s="78" t="s">
        <v>652</v>
      </c>
      <c r="B15" s="78" t="s">
        <v>650</v>
      </c>
      <c r="C15" s="79">
        <v>2</v>
      </c>
      <c r="D15" s="78" t="s">
        <v>222</v>
      </c>
      <c r="E15" s="78" t="s">
        <v>651</v>
      </c>
      <c r="F15" s="78" t="s">
        <v>233</v>
      </c>
      <c r="G15" s="78" t="s">
        <v>622</v>
      </c>
      <c r="H15" s="78" t="s">
        <v>654</v>
      </c>
      <c r="I15" s="80" t="s">
        <v>251</v>
      </c>
      <c r="J15" s="81" t="s">
        <v>97</v>
      </c>
      <c r="K15" s="81" t="s">
        <v>98</v>
      </c>
      <c r="L15" s="81" t="s">
        <v>99</v>
      </c>
      <c r="M15" s="81">
        <v>3</v>
      </c>
      <c r="N15" s="81" t="s">
        <v>100</v>
      </c>
      <c r="O15" s="81">
        <v>999</v>
      </c>
      <c r="P15" s="41" t="s">
        <v>159</v>
      </c>
      <c r="Q15" s="82" t="s">
        <v>102</v>
      </c>
      <c r="R15" s="41" t="s">
        <v>245</v>
      </c>
      <c r="S15" s="81" t="s">
        <v>104</v>
      </c>
      <c r="T15" s="82" t="s">
        <v>105</v>
      </c>
      <c r="U15" s="83">
        <v>16</v>
      </c>
      <c r="V15" s="83">
        <v>181</v>
      </c>
      <c r="W15" s="82" t="s">
        <v>106</v>
      </c>
      <c r="X15" s="83">
        <v>14</v>
      </c>
      <c r="Y15" s="83">
        <v>98</v>
      </c>
      <c r="Z15" s="82" t="s">
        <v>106</v>
      </c>
      <c r="AA15" s="83" t="s">
        <v>113</v>
      </c>
      <c r="AB15" s="83" t="s">
        <v>113</v>
      </c>
      <c r="AC15" s="82" t="s">
        <v>113</v>
      </c>
      <c r="AD15" s="83" t="s">
        <v>113</v>
      </c>
      <c r="AE15" s="83" t="s">
        <v>113</v>
      </c>
      <c r="AF15" s="82" t="s">
        <v>113</v>
      </c>
      <c r="AG15" s="82" t="s">
        <v>98</v>
      </c>
      <c r="AH15" s="84">
        <v>50.5</v>
      </c>
      <c r="AI15" s="41" t="s">
        <v>128</v>
      </c>
      <c r="AJ15" s="41" t="s">
        <v>108</v>
      </c>
      <c r="AK15" s="45">
        <f t="shared" si="1"/>
        <v>999</v>
      </c>
      <c r="AL15" s="41" t="s">
        <v>109</v>
      </c>
      <c r="AM15" s="41">
        <v>1</v>
      </c>
      <c r="AN15" s="41" t="s">
        <v>110</v>
      </c>
    </row>
    <row r="16" spans="1:40" s="103" customFormat="1" x14ac:dyDescent="0.3">
      <c r="A16" s="78" t="s">
        <v>248</v>
      </c>
      <c r="B16" s="78" t="s">
        <v>650</v>
      </c>
      <c r="C16" s="79">
        <v>2</v>
      </c>
      <c r="D16" s="78" t="s">
        <v>222</v>
      </c>
      <c r="E16" s="78" t="s">
        <v>651</v>
      </c>
      <c r="F16" s="78" t="s">
        <v>233</v>
      </c>
      <c r="G16" s="78" t="s">
        <v>616</v>
      </c>
      <c r="H16" s="78" t="s">
        <v>653</v>
      </c>
      <c r="I16" s="80" t="s">
        <v>251</v>
      </c>
      <c r="J16" s="81" t="s">
        <v>97</v>
      </c>
      <c r="K16" s="81" t="s">
        <v>98</v>
      </c>
      <c r="L16" s="81" t="s">
        <v>99</v>
      </c>
      <c r="M16" s="81">
        <v>3</v>
      </c>
      <c r="N16" s="81" t="s">
        <v>100</v>
      </c>
      <c r="O16" s="81">
        <v>999</v>
      </c>
      <c r="P16" s="41" t="s">
        <v>159</v>
      </c>
      <c r="Q16" s="82" t="s">
        <v>102</v>
      </c>
      <c r="R16" s="41" t="s">
        <v>245</v>
      </c>
      <c r="S16" s="81" t="s">
        <v>104</v>
      </c>
      <c r="T16" s="82" t="s">
        <v>105</v>
      </c>
      <c r="U16" s="83">
        <v>16</v>
      </c>
      <c r="V16" s="83">
        <v>181</v>
      </c>
      <c r="W16" s="82" t="s">
        <v>106</v>
      </c>
      <c r="X16" s="83">
        <v>14</v>
      </c>
      <c r="Y16" s="83">
        <v>98</v>
      </c>
      <c r="Z16" s="82" t="s">
        <v>106</v>
      </c>
      <c r="AA16" s="83" t="s">
        <v>113</v>
      </c>
      <c r="AB16" s="83" t="s">
        <v>113</v>
      </c>
      <c r="AC16" s="82" t="s">
        <v>113</v>
      </c>
      <c r="AD16" s="83" t="s">
        <v>113</v>
      </c>
      <c r="AE16" s="83" t="s">
        <v>113</v>
      </c>
      <c r="AF16" s="82" t="s">
        <v>113</v>
      </c>
      <c r="AG16" s="82" t="s">
        <v>98</v>
      </c>
      <c r="AH16" s="84">
        <v>50.5</v>
      </c>
      <c r="AI16" s="41" t="s">
        <v>128</v>
      </c>
      <c r="AJ16" s="41" t="s">
        <v>108</v>
      </c>
      <c r="AK16" s="45">
        <f t="shared" ref="AK16:AK19" si="2">O16</f>
        <v>999</v>
      </c>
      <c r="AL16" s="41" t="s">
        <v>109</v>
      </c>
      <c r="AM16" s="41">
        <v>1</v>
      </c>
      <c r="AN16" s="41" t="s">
        <v>110</v>
      </c>
    </row>
    <row r="17" spans="1:40" s="103" customFormat="1" x14ac:dyDescent="0.3">
      <c r="A17" s="78" t="s">
        <v>247</v>
      </c>
      <c r="B17" s="78" t="s">
        <v>656</v>
      </c>
      <c r="C17" s="79">
        <v>2</v>
      </c>
      <c r="D17" s="78" t="s">
        <v>222</v>
      </c>
      <c r="E17" s="78" t="s">
        <v>651</v>
      </c>
      <c r="F17" s="78" t="s">
        <v>233</v>
      </c>
      <c r="G17" s="78" t="s">
        <v>572</v>
      </c>
      <c r="H17" s="78" t="s">
        <v>653</v>
      </c>
      <c r="I17" s="80" t="s">
        <v>251</v>
      </c>
      <c r="J17" s="81" t="s">
        <v>97</v>
      </c>
      <c r="K17" s="81" t="s">
        <v>98</v>
      </c>
      <c r="L17" s="81" t="s">
        <v>99</v>
      </c>
      <c r="M17" s="81">
        <v>3</v>
      </c>
      <c r="N17" s="81" t="s">
        <v>100</v>
      </c>
      <c r="O17" s="81">
        <v>999</v>
      </c>
      <c r="P17" s="41" t="s">
        <v>159</v>
      </c>
      <c r="Q17" s="82" t="s">
        <v>102</v>
      </c>
      <c r="R17" s="41" t="s">
        <v>245</v>
      </c>
      <c r="S17" s="81" t="s">
        <v>104</v>
      </c>
      <c r="T17" s="82" t="s">
        <v>105</v>
      </c>
      <c r="U17" s="83">
        <v>16</v>
      </c>
      <c r="V17" s="83">
        <v>181</v>
      </c>
      <c r="W17" s="82" t="s">
        <v>106</v>
      </c>
      <c r="X17" s="83">
        <v>14</v>
      </c>
      <c r="Y17" s="83">
        <v>95</v>
      </c>
      <c r="Z17" s="82" t="s">
        <v>106</v>
      </c>
      <c r="AA17" s="83" t="s">
        <v>113</v>
      </c>
      <c r="AB17" s="83" t="s">
        <v>113</v>
      </c>
      <c r="AC17" s="82" t="s">
        <v>113</v>
      </c>
      <c r="AD17" s="83" t="s">
        <v>113</v>
      </c>
      <c r="AE17" s="83" t="s">
        <v>113</v>
      </c>
      <c r="AF17" s="82" t="s">
        <v>113</v>
      </c>
      <c r="AG17" s="82" t="s">
        <v>98</v>
      </c>
      <c r="AH17" s="84">
        <v>50.5</v>
      </c>
      <c r="AI17" s="41" t="s">
        <v>128</v>
      </c>
      <c r="AJ17" s="41" t="s">
        <v>108</v>
      </c>
      <c r="AK17" s="45">
        <f t="shared" si="2"/>
        <v>999</v>
      </c>
      <c r="AL17" s="41" t="s">
        <v>109</v>
      </c>
      <c r="AM17" s="41">
        <v>2</v>
      </c>
      <c r="AN17" s="41" t="s">
        <v>110</v>
      </c>
    </row>
    <row r="18" spans="1:40" s="103" customFormat="1" x14ac:dyDescent="0.3">
      <c r="A18" s="78" t="s">
        <v>246</v>
      </c>
      <c r="B18" s="78" t="s">
        <v>656</v>
      </c>
      <c r="C18" s="79">
        <v>2</v>
      </c>
      <c r="D18" s="78" t="s">
        <v>222</v>
      </c>
      <c r="E18" s="78" t="s">
        <v>651</v>
      </c>
      <c r="F18" s="78" t="s">
        <v>233</v>
      </c>
      <c r="G18" s="78" t="s">
        <v>613</v>
      </c>
      <c r="H18" s="78" t="s">
        <v>653</v>
      </c>
      <c r="I18" s="80" t="s">
        <v>251</v>
      </c>
      <c r="J18" s="81" t="s">
        <v>97</v>
      </c>
      <c r="K18" s="81" t="s">
        <v>98</v>
      </c>
      <c r="L18" s="81" t="s">
        <v>99</v>
      </c>
      <c r="M18" s="81">
        <v>3</v>
      </c>
      <c r="N18" s="81" t="s">
        <v>100</v>
      </c>
      <c r="O18" s="81">
        <v>999</v>
      </c>
      <c r="P18" s="41" t="s">
        <v>159</v>
      </c>
      <c r="Q18" s="82" t="s">
        <v>102</v>
      </c>
      <c r="R18" s="41" t="s">
        <v>245</v>
      </c>
      <c r="S18" s="81" t="s">
        <v>104</v>
      </c>
      <c r="T18" s="82" t="s">
        <v>105</v>
      </c>
      <c r="U18" s="83">
        <v>16</v>
      </c>
      <c r="V18" s="83">
        <v>181</v>
      </c>
      <c r="W18" s="82" t="s">
        <v>106</v>
      </c>
      <c r="X18" s="83">
        <v>14</v>
      </c>
      <c r="Y18" s="83">
        <v>95</v>
      </c>
      <c r="Z18" s="82" t="s">
        <v>106</v>
      </c>
      <c r="AA18" s="83" t="s">
        <v>113</v>
      </c>
      <c r="AB18" s="83" t="s">
        <v>113</v>
      </c>
      <c r="AC18" s="82" t="s">
        <v>113</v>
      </c>
      <c r="AD18" s="83" t="s">
        <v>113</v>
      </c>
      <c r="AE18" s="83" t="s">
        <v>113</v>
      </c>
      <c r="AF18" s="82" t="s">
        <v>113</v>
      </c>
      <c r="AG18" s="82" t="s">
        <v>98</v>
      </c>
      <c r="AH18" s="84">
        <v>50.5</v>
      </c>
      <c r="AI18" s="41" t="s">
        <v>128</v>
      </c>
      <c r="AJ18" s="41" t="s">
        <v>108</v>
      </c>
      <c r="AK18" s="45">
        <f t="shared" si="2"/>
        <v>999</v>
      </c>
      <c r="AL18" s="41" t="s">
        <v>109</v>
      </c>
      <c r="AM18" s="41">
        <v>2</v>
      </c>
      <c r="AN18" s="41" t="s">
        <v>110</v>
      </c>
    </row>
    <row r="19" spans="1:40" s="103" customFormat="1" x14ac:dyDescent="0.3">
      <c r="A19" s="78" t="s">
        <v>652</v>
      </c>
      <c r="B19" s="78" t="s">
        <v>656</v>
      </c>
      <c r="C19" s="79">
        <v>2</v>
      </c>
      <c r="D19" s="78" t="s">
        <v>222</v>
      </c>
      <c r="E19" s="78" t="s">
        <v>651</v>
      </c>
      <c r="F19" s="78" t="s">
        <v>233</v>
      </c>
      <c r="G19" s="78" t="s">
        <v>622</v>
      </c>
      <c r="H19" s="78" t="s">
        <v>654</v>
      </c>
      <c r="I19" s="80" t="s">
        <v>251</v>
      </c>
      <c r="J19" s="81" t="s">
        <v>97</v>
      </c>
      <c r="K19" s="81" t="s">
        <v>98</v>
      </c>
      <c r="L19" s="81" t="s">
        <v>99</v>
      </c>
      <c r="M19" s="81">
        <v>3</v>
      </c>
      <c r="N19" s="81" t="s">
        <v>100</v>
      </c>
      <c r="O19" s="81">
        <v>999</v>
      </c>
      <c r="P19" s="41" t="s">
        <v>159</v>
      </c>
      <c r="Q19" s="82" t="s">
        <v>102</v>
      </c>
      <c r="R19" s="41" t="s">
        <v>245</v>
      </c>
      <c r="S19" s="81" t="s">
        <v>104</v>
      </c>
      <c r="T19" s="82" t="s">
        <v>105</v>
      </c>
      <c r="U19" s="83">
        <v>16</v>
      </c>
      <c r="V19" s="83">
        <v>181</v>
      </c>
      <c r="W19" s="82" t="s">
        <v>106</v>
      </c>
      <c r="X19" s="83">
        <v>14</v>
      </c>
      <c r="Y19" s="83">
        <v>95</v>
      </c>
      <c r="Z19" s="82" t="s">
        <v>106</v>
      </c>
      <c r="AA19" s="83" t="s">
        <v>113</v>
      </c>
      <c r="AB19" s="83" t="s">
        <v>113</v>
      </c>
      <c r="AC19" s="82" t="s">
        <v>113</v>
      </c>
      <c r="AD19" s="83" t="s">
        <v>113</v>
      </c>
      <c r="AE19" s="83" t="s">
        <v>113</v>
      </c>
      <c r="AF19" s="82" t="s">
        <v>113</v>
      </c>
      <c r="AG19" s="82" t="s">
        <v>98</v>
      </c>
      <c r="AH19" s="84">
        <v>50.5</v>
      </c>
      <c r="AI19" s="41" t="s">
        <v>128</v>
      </c>
      <c r="AJ19" s="41" t="s">
        <v>108</v>
      </c>
      <c r="AK19" s="45">
        <f t="shared" si="2"/>
        <v>999</v>
      </c>
      <c r="AL19" s="41" t="s">
        <v>109</v>
      </c>
      <c r="AM19" s="41">
        <v>2</v>
      </c>
      <c r="AN19" s="41" t="s">
        <v>110</v>
      </c>
    </row>
    <row r="20" spans="1:40" s="103" customFormat="1" x14ac:dyDescent="0.3">
      <c r="A20" s="78" t="s">
        <v>248</v>
      </c>
      <c r="B20" s="78" t="s">
        <v>656</v>
      </c>
      <c r="C20" s="79">
        <v>2</v>
      </c>
      <c r="D20" s="78" t="s">
        <v>222</v>
      </c>
      <c r="E20" s="78" t="s">
        <v>651</v>
      </c>
      <c r="F20" s="78" t="s">
        <v>233</v>
      </c>
      <c r="G20" s="78" t="s">
        <v>616</v>
      </c>
      <c r="H20" s="78" t="s">
        <v>653</v>
      </c>
      <c r="I20" s="80" t="s">
        <v>251</v>
      </c>
      <c r="J20" s="81" t="s">
        <v>97</v>
      </c>
      <c r="K20" s="81" t="s">
        <v>98</v>
      </c>
      <c r="L20" s="81" t="s">
        <v>99</v>
      </c>
      <c r="M20" s="81">
        <v>3</v>
      </c>
      <c r="N20" s="81" t="s">
        <v>100</v>
      </c>
      <c r="O20" s="81">
        <v>999</v>
      </c>
      <c r="P20" s="41" t="s">
        <v>159</v>
      </c>
      <c r="Q20" s="82" t="s">
        <v>102</v>
      </c>
      <c r="R20" s="41" t="s">
        <v>245</v>
      </c>
      <c r="S20" s="81" t="s">
        <v>104</v>
      </c>
      <c r="T20" s="82" t="s">
        <v>105</v>
      </c>
      <c r="U20" s="83">
        <v>16</v>
      </c>
      <c r="V20" s="83">
        <v>181</v>
      </c>
      <c r="W20" s="82" t="s">
        <v>106</v>
      </c>
      <c r="X20" s="83">
        <v>14</v>
      </c>
      <c r="Y20" s="83">
        <v>95</v>
      </c>
      <c r="Z20" s="82" t="s">
        <v>106</v>
      </c>
      <c r="AA20" s="83" t="s">
        <v>113</v>
      </c>
      <c r="AB20" s="83" t="s">
        <v>113</v>
      </c>
      <c r="AC20" s="82" t="s">
        <v>113</v>
      </c>
      <c r="AD20" s="83" t="s">
        <v>113</v>
      </c>
      <c r="AE20" s="83" t="s">
        <v>113</v>
      </c>
      <c r="AF20" s="82" t="s">
        <v>113</v>
      </c>
      <c r="AG20" s="82" t="s">
        <v>98</v>
      </c>
      <c r="AH20" s="84">
        <v>50.5</v>
      </c>
      <c r="AI20" s="41" t="s">
        <v>128</v>
      </c>
      <c r="AJ20" s="41" t="s">
        <v>108</v>
      </c>
      <c r="AK20" s="45">
        <f t="shared" ref="AK20" si="3">O20</f>
        <v>999</v>
      </c>
      <c r="AL20" s="41" t="s">
        <v>109</v>
      </c>
      <c r="AM20" s="41">
        <v>2</v>
      </c>
      <c r="AN20" s="41" t="s">
        <v>110</v>
      </c>
    </row>
  </sheetData>
  <autoFilter ref="A12:A13" xr:uid="{00000000-0009-0000-0000-000024000000}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2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euil17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35.88671875" bestFit="1" customWidth="1"/>
    <col min="2" max="2" width="18.6640625" customWidth="1"/>
    <col min="3" max="3" width="5.33203125" style="1" customWidth="1"/>
    <col min="4" max="4" width="8.44140625" customWidth="1"/>
    <col min="5" max="5" width="29.109375" bestFit="1" customWidth="1"/>
    <col min="6" max="6" width="5.6640625" customWidth="1"/>
    <col min="7" max="7" width="7" customWidth="1"/>
    <col min="8" max="8" width="7.88671875" bestFit="1" customWidth="1"/>
    <col min="9" max="9" width="23.44140625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7.6640625" style="1" customWidth="1"/>
    <col min="19" max="19" width="18.109375" style="1" customWidth="1"/>
    <col min="20" max="20" width="18.88671875" style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8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482</v>
      </c>
      <c r="B13" s="78" t="s">
        <v>483</v>
      </c>
      <c r="C13" s="79">
        <v>2</v>
      </c>
      <c r="D13" s="78" t="s">
        <v>222</v>
      </c>
      <c r="E13" s="50" t="s">
        <v>486</v>
      </c>
      <c r="F13" s="50"/>
      <c r="G13" s="50"/>
      <c r="H13" s="50" t="s">
        <v>485</v>
      </c>
      <c r="I13" s="80" t="s">
        <v>251</v>
      </c>
      <c r="J13" s="81" t="s">
        <v>97</v>
      </c>
      <c r="K13" s="81" t="s">
        <v>98</v>
      </c>
      <c r="L13" s="81" t="s">
        <v>99</v>
      </c>
      <c r="M13" s="81">
        <v>3</v>
      </c>
      <c r="N13" s="81" t="s">
        <v>100</v>
      </c>
      <c r="O13" s="81">
        <v>898</v>
      </c>
      <c r="P13" s="41" t="s">
        <v>159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5</v>
      </c>
      <c r="V13" s="99">
        <v>176</v>
      </c>
      <c r="W13" s="49" t="s">
        <v>106</v>
      </c>
      <c r="X13" s="99">
        <v>7</v>
      </c>
      <c r="Y13" s="99">
        <v>128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53.3</v>
      </c>
      <c r="AI13" s="41" t="s">
        <v>128</v>
      </c>
      <c r="AJ13" s="41" t="s">
        <v>108</v>
      </c>
      <c r="AK13" s="45">
        <f t="shared" ref="AK13:AK14" si="0">O13</f>
        <v>898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482</v>
      </c>
      <c r="B14" s="78" t="s">
        <v>484</v>
      </c>
      <c r="C14" s="79">
        <v>2</v>
      </c>
      <c r="D14" s="78" t="s">
        <v>222</v>
      </c>
      <c r="E14" s="50" t="s">
        <v>486</v>
      </c>
      <c r="F14" s="50"/>
      <c r="G14" s="50"/>
      <c r="H14" s="50" t="s">
        <v>485</v>
      </c>
      <c r="I14" s="80" t="s">
        <v>251</v>
      </c>
      <c r="J14" s="81" t="s">
        <v>97</v>
      </c>
      <c r="K14" s="81" t="s">
        <v>98</v>
      </c>
      <c r="L14" s="81" t="s">
        <v>99</v>
      </c>
      <c r="M14" s="81">
        <v>3</v>
      </c>
      <c r="N14" s="81" t="s">
        <v>100</v>
      </c>
      <c r="O14" s="81">
        <v>898</v>
      </c>
      <c r="P14" s="41" t="s">
        <v>159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29</v>
      </c>
      <c r="V14" s="99">
        <v>212</v>
      </c>
      <c r="W14" s="49" t="s">
        <v>106</v>
      </c>
      <c r="X14" s="99">
        <v>57</v>
      </c>
      <c r="Y14" s="99">
        <v>125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657</v>
      </c>
      <c r="AH14" s="84">
        <v>53.3</v>
      </c>
      <c r="AI14" s="41" t="s">
        <v>128</v>
      </c>
      <c r="AJ14" s="41" t="s">
        <v>108</v>
      </c>
      <c r="AK14" s="45">
        <f t="shared" si="0"/>
        <v>898</v>
      </c>
      <c r="AL14" s="41" t="s">
        <v>109</v>
      </c>
      <c r="AM14" s="41">
        <v>2</v>
      </c>
      <c r="AN14" s="41" t="s">
        <v>110</v>
      </c>
    </row>
  </sheetData>
  <autoFilter ref="A12:A14" xr:uid="{00000000-0009-0000-0000-000025000000}"/>
  <mergeCells count="9">
    <mergeCell ref="E2:I3"/>
    <mergeCell ref="B7:I7"/>
    <mergeCell ref="J7:T7"/>
    <mergeCell ref="U7:AF7"/>
    <mergeCell ref="AG7:AM7"/>
    <mergeCell ref="A8:A11"/>
    <mergeCell ref="U8:Z8"/>
    <mergeCell ref="AA8:AF8"/>
    <mergeCell ref="F9:I9"/>
  </mergeCells>
  <pageMargins left="0.28000000000000003" right="0.34" top="0.36" bottom="0.26" header="0.31496062992125984" footer="0.17"/>
  <pageSetup paperSize="9" scale="3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BAA8-F21A-4FA4-AC91-FA1E3C38B8B2}">
  <sheetPr>
    <pageSetUpPr fitToPage="1"/>
  </sheetPr>
  <dimension ref="A1:AO28"/>
  <sheetViews>
    <sheetView showGridLines="0" zoomScaleNormal="100" workbookViewId="0"/>
  </sheetViews>
  <sheetFormatPr baseColWidth="10" defaultColWidth="11.44140625" defaultRowHeight="14.4" x14ac:dyDescent="0.3"/>
  <cols>
    <col min="1" max="1" width="29.77734375" customWidth="1"/>
    <col min="2" max="3" width="18.6640625" customWidth="1"/>
    <col min="4" max="4" width="5.33203125" style="1" customWidth="1"/>
    <col min="5" max="5" width="8.44140625" customWidth="1"/>
    <col min="6" max="6" width="30.21875" bestFit="1" customWidth="1"/>
    <col min="7" max="7" width="5.6640625" customWidth="1"/>
    <col min="8" max="8" width="7" customWidth="1"/>
    <col min="9" max="9" width="15.5546875" customWidth="1"/>
    <col min="10" max="10" width="23.44140625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7.6640625" style="1" customWidth="1"/>
    <col min="20" max="20" width="18.109375" style="1" customWidth="1"/>
    <col min="21" max="21" width="18.88671875" style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82" t="s">
        <v>144</v>
      </c>
      <c r="G2" s="182"/>
      <c r="H2" s="182"/>
      <c r="I2" s="182"/>
      <c r="J2" s="182"/>
    </row>
    <row r="3" spans="1:41" s="57" customFormat="1" x14ac:dyDescent="0.3">
      <c r="F3" s="182"/>
      <c r="G3" s="182"/>
      <c r="H3" s="182"/>
      <c r="I3" s="182"/>
      <c r="J3" s="182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21" t="s">
        <v>22</v>
      </c>
    </row>
    <row r="8" spans="1:41" x14ac:dyDescent="0.3">
      <c r="A8" s="188"/>
      <c r="B8" s="27" t="s">
        <v>1191</v>
      </c>
      <c r="C8" s="27" t="s">
        <v>87</v>
      </c>
      <c r="D8" s="18" t="s">
        <v>41</v>
      </c>
      <c r="E8" s="16" t="s">
        <v>90</v>
      </c>
      <c r="F8" s="24" t="s">
        <v>42</v>
      </c>
      <c r="G8" s="161" t="s">
        <v>43</v>
      </c>
      <c r="H8" s="161" t="s">
        <v>91</v>
      </c>
      <c r="I8" s="161" t="s">
        <v>0</v>
      </c>
      <c r="J8" s="162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9" t="s">
        <v>15</v>
      </c>
      <c r="W8" s="180"/>
      <c r="X8" s="180"/>
      <c r="Y8" s="180"/>
      <c r="Z8" s="180"/>
      <c r="AA8" s="181"/>
      <c r="AB8" s="179" t="s">
        <v>16</v>
      </c>
      <c r="AC8" s="180"/>
      <c r="AD8" s="180"/>
      <c r="AE8" s="180"/>
      <c r="AF8" s="180"/>
      <c r="AG8" s="181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8"/>
      <c r="B9" s="27"/>
      <c r="C9" s="27" t="s">
        <v>86</v>
      </c>
      <c r="D9" s="18" t="s">
        <v>88</v>
      </c>
      <c r="E9" s="16" t="s">
        <v>89</v>
      </c>
      <c r="F9" s="16"/>
      <c r="G9" s="190"/>
      <c r="H9" s="190"/>
      <c r="I9" s="190"/>
      <c r="J9" s="191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8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9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70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42" t="s">
        <v>1350</v>
      </c>
      <c r="B13" s="50" t="s">
        <v>1353</v>
      </c>
      <c r="C13" s="50" t="s">
        <v>1349</v>
      </c>
      <c r="D13" s="48">
        <v>9</v>
      </c>
      <c r="E13" s="50" t="s">
        <v>222</v>
      </c>
      <c r="F13" s="78" t="s">
        <v>1378</v>
      </c>
      <c r="G13" s="78" t="s">
        <v>233</v>
      </c>
      <c r="H13" s="78" t="s">
        <v>595</v>
      </c>
      <c r="I13" s="78" t="s">
        <v>1382</v>
      </c>
      <c r="J13" s="172" t="s">
        <v>579</v>
      </c>
      <c r="K13" s="47" t="s">
        <v>97</v>
      </c>
      <c r="L13" s="47" t="s">
        <v>98</v>
      </c>
      <c r="M13" s="47" t="s">
        <v>99</v>
      </c>
      <c r="N13" s="47">
        <v>4</v>
      </c>
      <c r="O13" s="47" t="s">
        <v>100</v>
      </c>
      <c r="P13" s="47">
        <v>1332</v>
      </c>
      <c r="Q13" s="47" t="s">
        <v>101</v>
      </c>
      <c r="R13" s="49" t="s">
        <v>102</v>
      </c>
      <c r="S13" s="47" t="s">
        <v>103</v>
      </c>
      <c r="T13" s="44" t="s">
        <v>747</v>
      </c>
      <c r="U13" s="49" t="s">
        <v>105</v>
      </c>
      <c r="V13" s="51">
        <v>16</v>
      </c>
      <c r="W13" s="51">
        <v>60</v>
      </c>
      <c r="X13" s="49">
        <v>0.94</v>
      </c>
      <c r="Y13" s="51">
        <v>26</v>
      </c>
      <c r="Z13" s="51">
        <v>80</v>
      </c>
      <c r="AA13" s="49">
        <v>0.76</v>
      </c>
      <c r="AB13" s="51"/>
      <c r="AC13" s="51"/>
      <c r="AD13" s="49"/>
      <c r="AE13" s="51"/>
      <c r="AF13" s="51"/>
      <c r="AG13" s="49"/>
      <c r="AH13" s="49" t="s">
        <v>98</v>
      </c>
      <c r="AI13" s="46">
        <v>73.2</v>
      </c>
      <c r="AJ13" s="44" t="s">
        <v>107</v>
      </c>
      <c r="AK13" s="44" t="s">
        <v>108</v>
      </c>
      <c r="AL13" s="45">
        <f t="shared" ref="AL13" si="0">P13</f>
        <v>1332</v>
      </c>
      <c r="AM13" s="44" t="s">
        <v>747</v>
      </c>
      <c r="AN13" s="44">
        <v>1</v>
      </c>
      <c r="AO13" s="41" t="s">
        <v>952</v>
      </c>
    </row>
    <row r="14" spans="1:41" s="43" customFormat="1" x14ac:dyDescent="0.3">
      <c r="A14" s="42" t="s">
        <v>1350</v>
      </c>
      <c r="B14" s="50" t="s">
        <v>1353</v>
      </c>
      <c r="C14" s="50" t="s">
        <v>1349</v>
      </c>
      <c r="D14" s="48">
        <v>9</v>
      </c>
      <c r="E14" s="50" t="s">
        <v>222</v>
      </c>
      <c r="F14" s="78" t="s">
        <v>1378</v>
      </c>
      <c r="G14" s="78" t="s">
        <v>233</v>
      </c>
      <c r="H14" s="78" t="s">
        <v>595</v>
      </c>
      <c r="I14" s="78" t="s">
        <v>1383</v>
      </c>
      <c r="J14" s="172" t="s">
        <v>579</v>
      </c>
      <c r="K14" s="47" t="s">
        <v>97</v>
      </c>
      <c r="L14" s="47" t="s">
        <v>98</v>
      </c>
      <c r="M14" s="47" t="s">
        <v>99</v>
      </c>
      <c r="N14" s="47">
        <v>4</v>
      </c>
      <c r="O14" s="47" t="s">
        <v>100</v>
      </c>
      <c r="P14" s="47">
        <v>1332</v>
      </c>
      <c r="Q14" s="47" t="s">
        <v>101</v>
      </c>
      <c r="R14" s="49" t="s">
        <v>102</v>
      </c>
      <c r="S14" s="47" t="s">
        <v>103</v>
      </c>
      <c r="T14" s="44" t="s">
        <v>747</v>
      </c>
      <c r="U14" s="49" t="s">
        <v>105</v>
      </c>
      <c r="V14" s="51">
        <v>16</v>
      </c>
      <c r="W14" s="51">
        <v>60</v>
      </c>
      <c r="X14" s="49">
        <v>0.94</v>
      </c>
      <c r="Y14" s="51">
        <v>26</v>
      </c>
      <c r="Z14" s="51">
        <v>80</v>
      </c>
      <c r="AA14" s="49">
        <v>0.76</v>
      </c>
      <c r="AB14" s="51"/>
      <c r="AC14" s="51"/>
      <c r="AD14" s="49"/>
      <c r="AE14" s="51"/>
      <c r="AF14" s="51"/>
      <c r="AG14" s="49"/>
      <c r="AH14" s="49" t="s">
        <v>98</v>
      </c>
      <c r="AI14" s="46">
        <v>73.2</v>
      </c>
      <c r="AJ14" s="44" t="s">
        <v>107</v>
      </c>
      <c r="AK14" s="44" t="s">
        <v>108</v>
      </c>
      <c r="AL14" s="45">
        <f t="shared" ref="AL14:AL20" si="1">P14</f>
        <v>1332</v>
      </c>
      <c r="AM14" s="44" t="s">
        <v>747</v>
      </c>
      <c r="AN14" s="44">
        <v>1</v>
      </c>
      <c r="AO14" s="41" t="s">
        <v>952</v>
      </c>
    </row>
    <row r="15" spans="1:41" s="43" customFormat="1" x14ac:dyDescent="0.3">
      <c r="A15" s="42" t="s">
        <v>1351</v>
      </c>
      <c r="B15" s="50" t="s">
        <v>1353</v>
      </c>
      <c r="C15" s="50" t="s">
        <v>1349</v>
      </c>
      <c r="D15" s="48">
        <v>9</v>
      </c>
      <c r="E15" s="50" t="s">
        <v>222</v>
      </c>
      <c r="F15" s="78" t="s">
        <v>1378</v>
      </c>
      <c r="G15" s="78" t="s">
        <v>233</v>
      </c>
      <c r="H15" s="78" t="s">
        <v>597</v>
      </c>
      <c r="I15" s="78" t="s">
        <v>1382</v>
      </c>
      <c r="J15" s="172" t="s">
        <v>579</v>
      </c>
      <c r="K15" s="47" t="s">
        <v>97</v>
      </c>
      <c r="L15" s="47" t="s">
        <v>98</v>
      </c>
      <c r="M15" s="47" t="s">
        <v>99</v>
      </c>
      <c r="N15" s="47">
        <v>4</v>
      </c>
      <c r="O15" s="47" t="s">
        <v>100</v>
      </c>
      <c r="P15" s="47">
        <v>1332</v>
      </c>
      <c r="Q15" s="47" t="s">
        <v>101</v>
      </c>
      <c r="R15" s="49" t="s">
        <v>102</v>
      </c>
      <c r="S15" s="47" t="s">
        <v>103</v>
      </c>
      <c r="T15" s="44" t="s">
        <v>747</v>
      </c>
      <c r="U15" s="49" t="s">
        <v>105</v>
      </c>
      <c r="V15" s="51">
        <v>16</v>
      </c>
      <c r="W15" s="51">
        <v>60</v>
      </c>
      <c r="X15" s="49">
        <v>0.94</v>
      </c>
      <c r="Y15" s="51">
        <v>26</v>
      </c>
      <c r="Z15" s="51">
        <v>80</v>
      </c>
      <c r="AA15" s="49">
        <v>0.76</v>
      </c>
      <c r="AB15" s="51"/>
      <c r="AC15" s="51"/>
      <c r="AD15" s="49"/>
      <c r="AE15" s="51"/>
      <c r="AF15" s="51"/>
      <c r="AG15" s="49"/>
      <c r="AH15" s="49" t="s">
        <v>98</v>
      </c>
      <c r="AI15" s="46">
        <v>73.2</v>
      </c>
      <c r="AJ15" s="44" t="s">
        <v>107</v>
      </c>
      <c r="AK15" s="44" t="s">
        <v>108</v>
      </c>
      <c r="AL15" s="45">
        <f t="shared" ref="AL15" si="2">P15</f>
        <v>1332</v>
      </c>
      <c r="AM15" s="44" t="s">
        <v>747</v>
      </c>
      <c r="AN15" s="44">
        <v>1</v>
      </c>
      <c r="AO15" s="41" t="s">
        <v>952</v>
      </c>
    </row>
    <row r="16" spans="1:41" s="43" customFormat="1" x14ac:dyDescent="0.3">
      <c r="A16" s="42" t="s">
        <v>1351</v>
      </c>
      <c r="B16" s="50" t="s">
        <v>1353</v>
      </c>
      <c r="C16" s="50" t="s">
        <v>1349</v>
      </c>
      <c r="D16" s="48">
        <v>9</v>
      </c>
      <c r="E16" s="50" t="s">
        <v>222</v>
      </c>
      <c r="F16" s="78" t="s">
        <v>1378</v>
      </c>
      <c r="G16" s="78" t="s">
        <v>233</v>
      </c>
      <c r="H16" s="78" t="s">
        <v>597</v>
      </c>
      <c r="I16" s="78" t="s">
        <v>1383</v>
      </c>
      <c r="J16" s="172" t="s">
        <v>579</v>
      </c>
      <c r="K16" s="47" t="s">
        <v>97</v>
      </c>
      <c r="L16" s="47" t="s">
        <v>98</v>
      </c>
      <c r="M16" s="47" t="s">
        <v>99</v>
      </c>
      <c r="N16" s="47">
        <v>4</v>
      </c>
      <c r="O16" s="47" t="s">
        <v>100</v>
      </c>
      <c r="P16" s="47">
        <v>1332</v>
      </c>
      <c r="Q16" s="47" t="s">
        <v>101</v>
      </c>
      <c r="R16" s="49" t="s">
        <v>102</v>
      </c>
      <c r="S16" s="47" t="s">
        <v>103</v>
      </c>
      <c r="T16" s="44" t="s">
        <v>747</v>
      </c>
      <c r="U16" s="49" t="s">
        <v>105</v>
      </c>
      <c r="V16" s="51">
        <v>16</v>
      </c>
      <c r="W16" s="51">
        <v>60</v>
      </c>
      <c r="X16" s="49">
        <v>0.94</v>
      </c>
      <c r="Y16" s="51">
        <v>26</v>
      </c>
      <c r="Z16" s="51">
        <v>80</v>
      </c>
      <c r="AA16" s="49">
        <v>0.76</v>
      </c>
      <c r="AB16" s="51"/>
      <c r="AC16" s="51"/>
      <c r="AD16" s="49"/>
      <c r="AE16" s="51"/>
      <c r="AF16" s="51"/>
      <c r="AG16" s="49"/>
      <c r="AH16" s="49" t="s">
        <v>98</v>
      </c>
      <c r="AI16" s="46">
        <v>73.2</v>
      </c>
      <c r="AJ16" s="44" t="s">
        <v>107</v>
      </c>
      <c r="AK16" s="44" t="s">
        <v>108</v>
      </c>
      <c r="AL16" s="45">
        <f t="shared" si="1"/>
        <v>1332</v>
      </c>
      <c r="AM16" s="44" t="s">
        <v>747</v>
      </c>
      <c r="AN16" s="44">
        <v>1</v>
      </c>
      <c r="AO16" s="41" t="s">
        <v>952</v>
      </c>
    </row>
    <row r="17" spans="1:41" s="43" customFormat="1" x14ac:dyDescent="0.3">
      <c r="A17" s="42" t="s">
        <v>1350</v>
      </c>
      <c r="B17" s="50" t="s">
        <v>1353</v>
      </c>
      <c r="C17" s="50" t="s">
        <v>1352</v>
      </c>
      <c r="D17" s="48">
        <v>9</v>
      </c>
      <c r="E17" s="50" t="s">
        <v>222</v>
      </c>
      <c r="F17" s="78" t="s">
        <v>1378</v>
      </c>
      <c r="G17" s="78" t="s">
        <v>233</v>
      </c>
      <c r="H17" s="78" t="s">
        <v>595</v>
      </c>
      <c r="I17" s="78" t="s">
        <v>1382</v>
      </c>
      <c r="J17" s="172" t="s">
        <v>579</v>
      </c>
      <c r="K17" s="47" t="s">
        <v>97</v>
      </c>
      <c r="L17" s="47" t="s">
        <v>98</v>
      </c>
      <c r="M17" s="47" t="s">
        <v>99</v>
      </c>
      <c r="N17" s="47">
        <v>4</v>
      </c>
      <c r="O17" s="47" t="s">
        <v>100</v>
      </c>
      <c r="P17" s="47">
        <v>1332</v>
      </c>
      <c r="Q17" s="47" t="s">
        <v>101</v>
      </c>
      <c r="R17" s="49" t="s">
        <v>102</v>
      </c>
      <c r="S17" s="47" t="s">
        <v>103</v>
      </c>
      <c r="T17" s="44" t="s">
        <v>747</v>
      </c>
      <c r="U17" s="49" t="s">
        <v>105</v>
      </c>
      <c r="V17" s="51">
        <v>16</v>
      </c>
      <c r="W17" s="51">
        <v>33</v>
      </c>
      <c r="X17" s="49">
        <v>0.38</v>
      </c>
      <c r="Y17" s="51">
        <v>29</v>
      </c>
      <c r="Z17" s="51">
        <v>26</v>
      </c>
      <c r="AA17" s="49">
        <v>0.28999999999999998</v>
      </c>
      <c r="AB17" s="51"/>
      <c r="AC17" s="51"/>
      <c r="AD17" s="49"/>
      <c r="AE17" s="51"/>
      <c r="AF17" s="51"/>
      <c r="AG17" s="49"/>
      <c r="AH17" s="49" t="s">
        <v>98</v>
      </c>
      <c r="AI17" s="46">
        <v>73.2</v>
      </c>
      <c r="AJ17" s="44" t="s">
        <v>107</v>
      </c>
      <c r="AK17" s="44" t="s">
        <v>108</v>
      </c>
      <c r="AL17" s="45">
        <f t="shared" ref="AL17" si="3">P17</f>
        <v>1332</v>
      </c>
      <c r="AM17" s="44" t="s">
        <v>747</v>
      </c>
      <c r="AN17" s="44">
        <v>2</v>
      </c>
      <c r="AO17" s="41" t="s">
        <v>952</v>
      </c>
    </row>
    <row r="18" spans="1:41" s="43" customFormat="1" x14ac:dyDescent="0.3">
      <c r="A18" s="42" t="s">
        <v>1350</v>
      </c>
      <c r="B18" s="50" t="s">
        <v>1353</v>
      </c>
      <c r="C18" s="50" t="s">
        <v>1352</v>
      </c>
      <c r="D18" s="48">
        <v>9</v>
      </c>
      <c r="E18" s="50" t="s">
        <v>222</v>
      </c>
      <c r="F18" s="78" t="s">
        <v>1378</v>
      </c>
      <c r="G18" s="78" t="s">
        <v>233</v>
      </c>
      <c r="H18" s="78" t="s">
        <v>595</v>
      </c>
      <c r="I18" s="78" t="s">
        <v>1383</v>
      </c>
      <c r="J18" s="172" t="s">
        <v>579</v>
      </c>
      <c r="K18" s="47" t="s">
        <v>97</v>
      </c>
      <c r="L18" s="47" t="s">
        <v>98</v>
      </c>
      <c r="M18" s="47" t="s">
        <v>99</v>
      </c>
      <c r="N18" s="47">
        <v>4</v>
      </c>
      <c r="O18" s="47" t="s">
        <v>100</v>
      </c>
      <c r="P18" s="47">
        <v>1332</v>
      </c>
      <c r="Q18" s="47" t="s">
        <v>101</v>
      </c>
      <c r="R18" s="49" t="s">
        <v>102</v>
      </c>
      <c r="S18" s="47" t="s">
        <v>103</v>
      </c>
      <c r="T18" s="44" t="s">
        <v>747</v>
      </c>
      <c r="U18" s="49" t="s">
        <v>105</v>
      </c>
      <c r="V18" s="51">
        <v>16</v>
      </c>
      <c r="W18" s="51">
        <v>33</v>
      </c>
      <c r="X18" s="49">
        <v>0.38</v>
      </c>
      <c r="Y18" s="51">
        <v>29</v>
      </c>
      <c r="Z18" s="51">
        <v>26</v>
      </c>
      <c r="AA18" s="49">
        <v>0.28999999999999998</v>
      </c>
      <c r="AB18" s="51"/>
      <c r="AC18" s="51"/>
      <c r="AD18" s="49"/>
      <c r="AE18" s="51"/>
      <c r="AF18" s="51"/>
      <c r="AG18" s="49"/>
      <c r="AH18" s="49" t="s">
        <v>98</v>
      </c>
      <c r="AI18" s="46">
        <v>73.2</v>
      </c>
      <c r="AJ18" s="44" t="s">
        <v>107</v>
      </c>
      <c r="AK18" s="44" t="s">
        <v>108</v>
      </c>
      <c r="AL18" s="45">
        <f t="shared" si="1"/>
        <v>1332</v>
      </c>
      <c r="AM18" s="44" t="s">
        <v>747</v>
      </c>
      <c r="AN18" s="44">
        <v>2</v>
      </c>
      <c r="AO18" s="41" t="s">
        <v>952</v>
      </c>
    </row>
    <row r="19" spans="1:41" s="43" customFormat="1" x14ac:dyDescent="0.3">
      <c r="A19" s="42" t="s">
        <v>1351</v>
      </c>
      <c r="B19" s="50" t="s">
        <v>1353</v>
      </c>
      <c r="C19" s="50" t="s">
        <v>1352</v>
      </c>
      <c r="D19" s="48">
        <v>9</v>
      </c>
      <c r="E19" s="50" t="s">
        <v>222</v>
      </c>
      <c r="F19" s="78" t="s">
        <v>1378</v>
      </c>
      <c r="G19" s="78" t="s">
        <v>233</v>
      </c>
      <c r="H19" s="78" t="s">
        <v>597</v>
      </c>
      <c r="I19" s="78" t="s">
        <v>1382</v>
      </c>
      <c r="J19" s="172" t="s">
        <v>579</v>
      </c>
      <c r="K19" s="47" t="s">
        <v>97</v>
      </c>
      <c r="L19" s="47" t="s">
        <v>98</v>
      </c>
      <c r="M19" s="47" t="s">
        <v>99</v>
      </c>
      <c r="N19" s="47">
        <v>4</v>
      </c>
      <c r="O19" s="47" t="s">
        <v>100</v>
      </c>
      <c r="P19" s="47">
        <v>1332</v>
      </c>
      <c r="Q19" s="47" t="s">
        <v>101</v>
      </c>
      <c r="R19" s="49" t="s">
        <v>102</v>
      </c>
      <c r="S19" s="47" t="s">
        <v>103</v>
      </c>
      <c r="T19" s="44" t="s">
        <v>747</v>
      </c>
      <c r="U19" s="49" t="s">
        <v>105</v>
      </c>
      <c r="V19" s="51">
        <v>16</v>
      </c>
      <c r="W19" s="51">
        <v>33</v>
      </c>
      <c r="X19" s="49">
        <v>0.38</v>
      </c>
      <c r="Y19" s="51">
        <v>29</v>
      </c>
      <c r="Z19" s="51">
        <v>26</v>
      </c>
      <c r="AA19" s="49">
        <v>0.28999999999999998</v>
      </c>
      <c r="AB19" s="51"/>
      <c r="AC19" s="51"/>
      <c r="AD19" s="49"/>
      <c r="AE19" s="51"/>
      <c r="AF19" s="51"/>
      <c r="AG19" s="49"/>
      <c r="AH19" s="49" t="s">
        <v>98</v>
      </c>
      <c r="AI19" s="46">
        <v>73.2</v>
      </c>
      <c r="AJ19" s="44" t="s">
        <v>107</v>
      </c>
      <c r="AK19" s="44" t="s">
        <v>108</v>
      </c>
      <c r="AL19" s="45">
        <f t="shared" ref="AL19" si="4">P19</f>
        <v>1332</v>
      </c>
      <c r="AM19" s="44" t="s">
        <v>747</v>
      </c>
      <c r="AN19" s="44">
        <v>2</v>
      </c>
      <c r="AO19" s="41" t="s">
        <v>952</v>
      </c>
    </row>
    <row r="20" spans="1:41" s="43" customFormat="1" x14ac:dyDescent="0.3">
      <c r="A20" s="42" t="s">
        <v>1351</v>
      </c>
      <c r="B20" s="50" t="s">
        <v>1353</v>
      </c>
      <c r="C20" s="50" t="s">
        <v>1352</v>
      </c>
      <c r="D20" s="48">
        <v>9</v>
      </c>
      <c r="E20" s="50" t="s">
        <v>222</v>
      </c>
      <c r="F20" s="78" t="s">
        <v>1378</v>
      </c>
      <c r="G20" s="78" t="s">
        <v>233</v>
      </c>
      <c r="H20" s="78" t="s">
        <v>597</v>
      </c>
      <c r="I20" s="78" t="s">
        <v>1383</v>
      </c>
      <c r="J20" s="172" t="s">
        <v>579</v>
      </c>
      <c r="K20" s="47" t="s">
        <v>97</v>
      </c>
      <c r="L20" s="47" t="s">
        <v>98</v>
      </c>
      <c r="M20" s="47" t="s">
        <v>99</v>
      </c>
      <c r="N20" s="47">
        <v>4</v>
      </c>
      <c r="O20" s="47" t="s">
        <v>100</v>
      </c>
      <c r="P20" s="47">
        <v>1332</v>
      </c>
      <c r="Q20" s="47" t="s">
        <v>101</v>
      </c>
      <c r="R20" s="49" t="s">
        <v>102</v>
      </c>
      <c r="S20" s="47" t="s">
        <v>103</v>
      </c>
      <c r="T20" s="44" t="s">
        <v>747</v>
      </c>
      <c r="U20" s="49" t="s">
        <v>105</v>
      </c>
      <c r="V20" s="51">
        <v>16</v>
      </c>
      <c r="W20" s="51">
        <v>33</v>
      </c>
      <c r="X20" s="49">
        <v>0.38</v>
      </c>
      <c r="Y20" s="51">
        <v>29</v>
      </c>
      <c r="Z20" s="51">
        <v>26</v>
      </c>
      <c r="AA20" s="49">
        <v>0.28999999999999998</v>
      </c>
      <c r="AB20" s="51"/>
      <c r="AC20" s="51"/>
      <c r="AD20" s="49"/>
      <c r="AE20" s="51"/>
      <c r="AF20" s="51"/>
      <c r="AG20" s="49"/>
      <c r="AH20" s="49" t="s">
        <v>98</v>
      </c>
      <c r="AI20" s="46">
        <v>73.2</v>
      </c>
      <c r="AJ20" s="44" t="s">
        <v>107</v>
      </c>
      <c r="AK20" s="44" t="s">
        <v>108</v>
      </c>
      <c r="AL20" s="45">
        <f t="shared" si="1"/>
        <v>1332</v>
      </c>
      <c r="AM20" s="44" t="s">
        <v>747</v>
      </c>
      <c r="AN20" s="44">
        <v>2</v>
      </c>
      <c r="AO20" s="41" t="s">
        <v>952</v>
      </c>
    </row>
    <row r="21" spans="1:41" s="43" customFormat="1" x14ac:dyDescent="0.3">
      <c r="A21" s="42" t="s">
        <v>1358</v>
      </c>
      <c r="B21" s="50" t="s">
        <v>1357</v>
      </c>
      <c r="C21" s="50" t="s">
        <v>1356</v>
      </c>
      <c r="D21" s="48">
        <v>9</v>
      </c>
      <c r="E21" s="50" t="s">
        <v>222</v>
      </c>
      <c r="F21" s="78" t="s">
        <v>1379</v>
      </c>
      <c r="G21" s="78" t="s">
        <v>233</v>
      </c>
      <c r="H21" s="78" t="s">
        <v>595</v>
      </c>
      <c r="I21" s="78" t="s">
        <v>1384</v>
      </c>
      <c r="J21" s="172" t="s">
        <v>579</v>
      </c>
      <c r="K21" s="47" t="s">
        <v>97</v>
      </c>
      <c r="L21" s="47" t="s">
        <v>98</v>
      </c>
      <c r="M21" s="47" t="s">
        <v>99</v>
      </c>
      <c r="N21" s="47">
        <v>4</v>
      </c>
      <c r="O21" s="47" t="s">
        <v>100</v>
      </c>
      <c r="P21" s="47">
        <v>1332</v>
      </c>
      <c r="Q21" s="47" t="s">
        <v>101</v>
      </c>
      <c r="R21" s="49" t="s">
        <v>102</v>
      </c>
      <c r="S21" s="47" t="s">
        <v>103</v>
      </c>
      <c r="T21" s="44" t="s">
        <v>747</v>
      </c>
      <c r="U21" s="49" t="s">
        <v>105</v>
      </c>
      <c r="V21" s="51">
        <v>16</v>
      </c>
      <c r="W21" s="51">
        <v>52</v>
      </c>
      <c r="X21" s="49">
        <v>0.28999999999999998</v>
      </c>
      <c r="Y21" s="51">
        <v>34</v>
      </c>
      <c r="Z21" s="51">
        <v>78</v>
      </c>
      <c r="AA21" s="49">
        <v>0.6</v>
      </c>
      <c r="AB21" s="51"/>
      <c r="AC21" s="51"/>
      <c r="AD21" s="49"/>
      <c r="AE21" s="51"/>
      <c r="AF21" s="51"/>
      <c r="AG21" s="49"/>
      <c r="AH21" s="49" t="s">
        <v>98</v>
      </c>
      <c r="AI21" s="46">
        <v>56.2</v>
      </c>
      <c r="AJ21" s="44" t="s">
        <v>107</v>
      </c>
      <c r="AK21" s="44" t="s">
        <v>108</v>
      </c>
      <c r="AL21" s="45">
        <f t="shared" ref="AL21:AL24" si="5">P21</f>
        <v>1332</v>
      </c>
      <c r="AM21" s="44" t="s">
        <v>747</v>
      </c>
      <c r="AN21" s="44">
        <v>3</v>
      </c>
      <c r="AO21" s="41" t="s">
        <v>952</v>
      </c>
    </row>
    <row r="22" spans="1:41" s="43" customFormat="1" x14ac:dyDescent="0.3">
      <c r="A22" s="42" t="s">
        <v>1358</v>
      </c>
      <c r="B22" s="50" t="s">
        <v>1357</v>
      </c>
      <c r="C22" s="50" t="s">
        <v>1356</v>
      </c>
      <c r="D22" s="48">
        <v>9</v>
      </c>
      <c r="E22" s="50" t="s">
        <v>222</v>
      </c>
      <c r="F22" s="78" t="s">
        <v>1379</v>
      </c>
      <c r="G22" s="78" t="s">
        <v>233</v>
      </c>
      <c r="H22" s="78" t="s">
        <v>595</v>
      </c>
      <c r="I22" s="78" t="s">
        <v>1384</v>
      </c>
      <c r="J22" s="172" t="s">
        <v>579</v>
      </c>
      <c r="K22" s="47" t="s">
        <v>97</v>
      </c>
      <c r="L22" s="47" t="s">
        <v>98</v>
      </c>
      <c r="M22" s="47" t="s">
        <v>99</v>
      </c>
      <c r="N22" s="47">
        <v>4</v>
      </c>
      <c r="O22" s="47" t="s">
        <v>100</v>
      </c>
      <c r="P22" s="47">
        <v>1332</v>
      </c>
      <c r="Q22" s="47" t="s">
        <v>101</v>
      </c>
      <c r="R22" s="49" t="s">
        <v>102</v>
      </c>
      <c r="S22" s="47" t="s">
        <v>103</v>
      </c>
      <c r="T22" s="44" t="s">
        <v>747</v>
      </c>
      <c r="U22" s="49" t="s">
        <v>105</v>
      </c>
      <c r="V22" s="51">
        <v>16</v>
      </c>
      <c r="W22" s="51">
        <v>52</v>
      </c>
      <c r="X22" s="49">
        <v>0.28999999999999998</v>
      </c>
      <c r="Y22" s="51">
        <v>34</v>
      </c>
      <c r="Z22" s="51">
        <v>78</v>
      </c>
      <c r="AA22" s="49">
        <v>0.6</v>
      </c>
      <c r="AB22" s="51"/>
      <c r="AC22" s="51"/>
      <c r="AD22" s="49"/>
      <c r="AE22" s="51"/>
      <c r="AF22" s="51"/>
      <c r="AG22" s="49"/>
      <c r="AH22" s="49" t="s">
        <v>98</v>
      </c>
      <c r="AI22" s="46">
        <v>56.2</v>
      </c>
      <c r="AJ22" s="44" t="s">
        <v>107</v>
      </c>
      <c r="AK22" s="44" t="s">
        <v>108</v>
      </c>
      <c r="AL22" s="45">
        <f t="shared" si="5"/>
        <v>1332</v>
      </c>
      <c r="AM22" s="44" t="s">
        <v>747</v>
      </c>
      <c r="AN22" s="44">
        <v>3</v>
      </c>
      <c r="AO22" s="41" t="s">
        <v>952</v>
      </c>
    </row>
    <row r="23" spans="1:41" s="43" customFormat="1" x14ac:dyDescent="0.3">
      <c r="A23" s="42" t="s">
        <v>1359</v>
      </c>
      <c r="B23" s="50" t="s">
        <v>1354</v>
      </c>
      <c r="C23" s="50" t="s">
        <v>1360</v>
      </c>
      <c r="D23" s="48">
        <v>9</v>
      </c>
      <c r="E23" s="50" t="s">
        <v>222</v>
      </c>
      <c r="F23" s="78" t="s">
        <v>1380</v>
      </c>
      <c r="G23" s="78" t="s">
        <v>233</v>
      </c>
      <c r="H23" s="78" t="s">
        <v>582</v>
      </c>
      <c r="I23" s="78" t="s">
        <v>1385</v>
      </c>
      <c r="J23" s="172" t="s">
        <v>579</v>
      </c>
      <c r="K23" s="47" t="s">
        <v>97</v>
      </c>
      <c r="L23" s="47" t="s">
        <v>98</v>
      </c>
      <c r="M23" s="47" t="s">
        <v>99</v>
      </c>
      <c r="N23" s="47">
        <v>4</v>
      </c>
      <c r="O23" s="47" t="s">
        <v>100</v>
      </c>
      <c r="P23" s="47">
        <v>1332</v>
      </c>
      <c r="Q23" s="47" t="s">
        <v>101</v>
      </c>
      <c r="R23" s="49" t="s">
        <v>102</v>
      </c>
      <c r="S23" s="47" t="s">
        <v>103</v>
      </c>
      <c r="T23" s="44" t="s">
        <v>747</v>
      </c>
      <c r="U23" s="49" t="s">
        <v>105</v>
      </c>
      <c r="V23" s="51">
        <v>16</v>
      </c>
      <c r="W23" s="51">
        <v>52</v>
      </c>
      <c r="X23" s="49">
        <v>0.28999999999999998</v>
      </c>
      <c r="Y23" s="51">
        <v>34</v>
      </c>
      <c r="Z23" s="51">
        <v>78</v>
      </c>
      <c r="AA23" s="49">
        <v>0.6</v>
      </c>
      <c r="AB23" s="51"/>
      <c r="AC23" s="51"/>
      <c r="AD23" s="49"/>
      <c r="AE23" s="51"/>
      <c r="AF23" s="51"/>
      <c r="AG23" s="49"/>
      <c r="AH23" s="49" t="s">
        <v>98</v>
      </c>
      <c r="AI23" s="46">
        <v>57.6</v>
      </c>
      <c r="AJ23" s="44" t="s">
        <v>107</v>
      </c>
      <c r="AK23" s="44" t="s">
        <v>108</v>
      </c>
      <c r="AL23" s="45">
        <f t="shared" ref="AL23" si="6">P23</f>
        <v>1332</v>
      </c>
      <c r="AM23" s="44" t="s">
        <v>747</v>
      </c>
      <c r="AN23" s="44">
        <v>3</v>
      </c>
      <c r="AO23" s="41" t="s">
        <v>952</v>
      </c>
    </row>
    <row r="24" spans="1:41" s="43" customFormat="1" x14ac:dyDescent="0.3">
      <c r="A24" s="42" t="s">
        <v>1359</v>
      </c>
      <c r="B24" s="50" t="s">
        <v>1354</v>
      </c>
      <c r="C24" s="50" t="s">
        <v>1360</v>
      </c>
      <c r="D24" s="48">
        <v>9</v>
      </c>
      <c r="E24" s="50" t="s">
        <v>222</v>
      </c>
      <c r="F24" s="78" t="s">
        <v>1380</v>
      </c>
      <c r="G24" s="78" t="s">
        <v>233</v>
      </c>
      <c r="H24" s="78" t="s">
        <v>583</v>
      </c>
      <c r="I24" s="78" t="s">
        <v>1389</v>
      </c>
      <c r="J24" s="172" t="s">
        <v>579</v>
      </c>
      <c r="K24" s="47" t="s">
        <v>97</v>
      </c>
      <c r="L24" s="47" t="s">
        <v>98</v>
      </c>
      <c r="M24" s="47" t="s">
        <v>99</v>
      </c>
      <c r="N24" s="47">
        <v>4</v>
      </c>
      <c r="O24" s="47" t="s">
        <v>100</v>
      </c>
      <c r="P24" s="47">
        <v>1332</v>
      </c>
      <c r="Q24" s="47" t="s">
        <v>101</v>
      </c>
      <c r="R24" s="49" t="s">
        <v>102</v>
      </c>
      <c r="S24" s="47" t="s">
        <v>103</v>
      </c>
      <c r="T24" s="44" t="s">
        <v>747</v>
      </c>
      <c r="U24" s="49" t="s">
        <v>105</v>
      </c>
      <c r="V24" s="51">
        <v>16</v>
      </c>
      <c r="W24" s="51">
        <v>52</v>
      </c>
      <c r="X24" s="49">
        <v>0.28999999999999998</v>
      </c>
      <c r="Y24" s="51">
        <v>34</v>
      </c>
      <c r="Z24" s="51">
        <v>78</v>
      </c>
      <c r="AA24" s="49">
        <v>0.6</v>
      </c>
      <c r="AB24" s="51"/>
      <c r="AC24" s="51"/>
      <c r="AD24" s="49"/>
      <c r="AE24" s="51"/>
      <c r="AF24" s="51"/>
      <c r="AG24" s="49"/>
      <c r="AH24" s="49" t="s">
        <v>98</v>
      </c>
      <c r="AI24" s="46">
        <v>57.6</v>
      </c>
      <c r="AJ24" s="44" t="s">
        <v>107</v>
      </c>
      <c r="AK24" s="44" t="s">
        <v>108</v>
      </c>
      <c r="AL24" s="45">
        <f t="shared" si="5"/>
        <v>1332</v>
      </c>
      <c r="AM24" s="44" t="s">
        <v>747</v>
      </c>
      <c r="AN24" s="44">
        <v>3</v>
      </c>
      <c r="AO24" s="41" t="s">
        <v>952</v>
      </c>
    </row>
    <row r="25" spans="1:41" s="43" customFormat="1" x14ac:dyDescent="0.3">
      <c r="A25" s="42" t="s">
        <v>1386</v>
      </c>
      <c r="B25" s="50" t="s">
        <v>1354</v>
      </c>
      <c r="C25" s="50" t="s">
        <v>1360</v>
      </c>
      <c r="D25" s="48">
        <v>9</v>
      </c>
      <c r="E25" s="50" t="s">
        <v>222</v>
      </c>
      <c r="F25" s="78" t="s">
        <v>1380</v>
      </c>
      <c r="G25" s="78" t="s">
        <v>233</v>
      </c>
      <c r="H25" s="78" t="s">
        <v>581</v>
      </c>
      <c r="I25" s="78" t="s">
        <v>1385</v>
      </c>
      <c r="J25" s="172" t="s">
        <v>579</v>
      </c>
      <c r="K25" s="47" t="s">
        <v>97</v>
      </c>
      <c r="L25" s="47" t="s">
        <v>98</v>
      </c>
      <c r="M25" s="47" t="s">
        <v>99</v>
      </c>
      <c r="N25" s="47">
        <v>4</v>
      </c>
      <c r="O25" s="47" t="s">
        <v>100</v>
      </c>
      <c r="P25" s="47">
        <v>1332</v>
      </c>
      <c r="Q25" s="47" t="s">
        <v>101</v>
      </c>
      <c r="R25" s="49" t="s">
        <v>102</v>
      </c>
      <c r="S25" s="47" t="s">
        <v>103</v>
      </c>
      <c r="T25" s="44" t="s">
        <v>747</v>
      </c>
      <c r="U25" s="49" t="s">
        <v>105</v>
      </c>
      <c r="V25" s="51">
        <v>16</v>
      </c>
      <c r="W25" s="51">
        <v>52</v>
      </c>
      <c r="X25" s="49">
        <v>0.28999999999999998</v>
      </c>
      <c r="Y25" s="51">
        <v>34</v>
      </c>
      <c r="Z25" s="51">
        <v>78</v>
      </c>
      <c r="AA25" s="49">
        <v>0.6</v>
      </c>
      <c r="AB25" s="51"/>
      <c r="AC25" s="51"/>
      <c r="AD25" s="49"/>
      <c r="AE25" s="51"/>
      <c r="AF25" s="51"/>
      <c r="AG25" s="49"/>
      <c r="AH25" s="49" t="s">
        <v>98</v>
      </c>
      <c r="AI25" s="46">
        <v>57.6</v>
      </c>
      <c r="AJ25" s="44" t="s">
        <v>107</v>
      </c>
      <c r="AK25" s="44" t="s">
        <v>108</v>
      </c>
      <c r="AL25" s="45">
        <f t="shared" ref="AL25:AL27" si="7">P25</f>
        <v>1332</v>
      </c>
      <c r="AM25" s="44" t="s">
        <v>747</v>
      </c>
      <c r="AN25" s="44">
        <v>3</v>
      </c>
      <c r="AO25" s="41" t="s">
        <v>952</v>
      </c>
    </row>
    <row r="26" spans="1:41" s="43" customFormat="1" x14ac:dyDescent="0.3">
      <c r="A26" s="42" t="s">
        <v>1362</v>
      </c>
      <c r="B26" s="50" t="s">
        <v>1355</v>
      </c>
      <c r="C26" s="50" t="s">
        <v>1361</v>
      </c>
      <c r="D26" s="48">
        <v>9</v>
      </c>
      <c r="E26" s="50" t="s">
        <v>222</v>
      </c>
      <c r="F26" s="78" t="s">
        <v>1381</v>
      </c>
      <c r="G26" s="78" t="s">
        <v>233</v>
      </c>
      <c r="H26" s="78" t="s">
        <v>582</v>
      </c>
      <c r="I26" s="78" t="s">
        <v>1387</v>
      </c>
      <c r="J26" s="172" t="s">
        <v>579</v>
      </c>
      <c r="K26" s="47" t="s">
        <v>97</v>
      </c>
      <c r="L26" s="47" t="s">
        <v>98</v>
      </c>
      <c r="M26" s="47" t="s">
        <v>99</v>
      </c>
      <c r="N26" s="47">
        <v>4</v>
      </c>
      <c r="O26" s="47" t="s">
        <v>100</v>
      </c>
      <c r="P26" s="47">
        <v>1332</v>
      </c>
      <c r="Q26" s="47" t="s">
        <v>101</v>
      </c>
      <c r="R26" s="49" t="s">
        <v>102</v>
      </c>
      <c r="S26" s="47" t="s">
        <v>103</v>
      </c>
      <c r="T26" s="44" t="s">
        <v>747</v>
      </c>
      <c r="U26" s="49" t="s">
        <v>105</v>
      </c>
      <c r="V26" s="51">
        <v>16</v>
      </c>
      <c r="W26" s="51">
        <v>60</v>
      </c>
      <c r="X26" s="49">
        <v>0.94</v>
      </c>
      <c r="Y26" s="51">
        <v>26</v>
      </c>
      <c r="Z26" s="51">
        <v>80</v>
      </c>
      <c r="AA26" s="49">
        <v>0.76</v>
      </c>
      <c r="AB26" s="51"/>
      <c r="AC26" s="51"/>
      <c r="AD26" s="49"/>
      <c r="AE26" s="51"/>
      <c r="AF26" s="51"/>
      <c r="AG26" s="49"/>
      <c r="AH26" s="49" t="s">
        <v>98</v>
      </c>
      <c r="AI26" s="46">
        <v>56.3</v>
      </c>
      <c r="AJ26" s="44" t="s">
        <v>107</v>
      </c>
      <c r="AK26" s="44" t="s">
        <v>108</v>
      </c>
      <c r="AL26" s="45">
        <f t="shared" ref="AL26" si="8">P26</f>
        <v>1332</v>
      </c>
      <c r="AM26" s="44" t="s">
        <v>747</v>
      </c>
      <c r="AN26" s="44">
        <v>3</v>
      </c>
      <c r="AO26" s="41" t="s">
        <v>952</v>
      </c>
    </row>
    <row r="27" spans="1:41" s="43" customFormat="1" x14ac:dyDescent="0.3">
      <c r="A27" s="42" t="s">
        <v>1362</v>
      </c>
      <c r="B27" s="50" t="s">
        <v>1355</v>
      </c>
      <c r="C27" s="50" t="s">
        <v>1361</v>
      </c>
      <c r="D27" s="48">
        <v>9</v>
      </c>
      <c r="E27" s="50" t="s">
        <v>222</v>
      </c>
      <c r="F27" s="78" t="s">
        <v>1381</v>
      </c>
      <c r="G27" s="78" t="s">
        <v>233</v>
      </c>
      <c r="H27" s="78" t="s">
        <v>583</v>
      </c>
      <c r="I27" s="78" t="s">
        <v>1390</v>
      </c>
      <c r="J27" s="172" t="s">
        <v>579</v>
      </c>
      <c r="K27" s="47" t="s">
        <v>97</v>
      </c>
      <c r="L27" s="47" t="s">
        <v>98</v>
      </c>
      <c r="M27" s="47" t="s">
        <v>99</v>
      </c>
      <c r="N27" s="47">
        <v>4</v>
      </c>
      <c r="O27" s="47" t="s">
        <v>100</v>
      </c>
      <c r="P27" s="47">
        <v>1332</v>
      </c>
      <c r="Q27" s="47" t="s">
        <v>101</v>
      </c>
      <c r="R27" s="49" t="s">
        <v>102</v>
      </c>
      <c r="S27" s="47" t="s">
        <v>103</v>
      </c>
      <c r="T27" s="44" t="s">
        <v>747</v>
      </c>
      <c r="U27" s="49" t="s">
        <v>105</v>
      </c>
      <c r="V27" s="51">
        <v>16</v>
      </c>
      <c r="W27" s="51">
        <v>60</v>
      </c>
      <c r="X27" s="49">
        <v>0.94</v>
      </c>
      <c r="Y27" s="51">
        <v>26</v>
      </c>
      <c r="Z27" s="51">
        <v>80</v>
      </c>
      <c r="AA27" s="49">
        <v>0.76</v>
      </c>
      <c r="AB27" s="51"/>
      <c r="AC27" s="51"/>
      <c r="AD27" s="49"/>
      <c r="AE27" s="51"/>
      <c r="AF27" s="51"/>
      <c r="AG27" s="49"/>
      <c r="AH27" s="49" t="s">
        <v>98</v>
      </c>
      <c r="AI27" s="46">
        <v>56.3</v>
      </c>
      <c r="AJ27" s="44" t="s">
        <v>107</v>
      </c>
      <c r="AK27" s="44" t="s">
        <v>108</v>
      </c>
      <c r="AL27" s="45">
        <f t="shared" si="7"/>
        <v>1332</v>
      </c>
      <c r="AM27" s="44" t="s">
        <v>747</v>
      </c>
      <c r="AN27" s="44">
        <v>3</v>
      </c>
      <c r="AO27" s="41" t="s">
        <v>952</v>
      </c>
    </row>
    <row r="28" spans="1:41" s="43" customFormat="1" x14ac:dyDescent="0.3">
      <c r="A28" s="42" t="s">
        <v>1388</v>
      </c>
      <c r="B28" s="50" t="s">
        <v>1355</v>
      </c>
      <c r="C28" s="50" t="s">
        <v>1361</v>
      </c>
      <c r="D28" s="48">
        <v>9</v>
      </c>
      <c r="E28" s="50" t="s">
        <v>222</v>
      </c>
      <c r="F28" s="78" t="s">
        <v>1381</v>
      </c>
      <c r="G28" s="78" t="s">
        <v>233</v>
      </c>
      <c r="H28" s="78" t="s">
        <v>581</v>
      </c>
      <c r="I28" s="78" t="s">
        <v>1387</v>
      </c>
      <c r="J28" s="172" t="s">
        <v>579</v>
      </c>
      <c r="K28" s="47" t="s">
        <v>97</v>
      </c>
      <c r="L28" s="47" t="s">
        <v>98</v>
      </c>
      <c r="M28" s="47" t="s">
        <v>99</v>
      </c>
      <c r="N28" s="47">
        <v>4</v>
      </c>
      <c r="O28" s="47" t="s">
        <v>100</v>
      </c>
      <c r="P28" s="47">
        <v>1332</v>
      </c>
      <c r="Q28" s="47" t="s">
        <v>101</v>
      </c>
      <c r="R28" s="49" t="s">
        <v>102</v>
      </c>
      <c r="S28" s="47" t="s">
        <v>103</v>
      </c>
      <c r="T28" s="44" t="s">
        <v>747</v>
      </c>
      <c r="U28" s="49" t="s">
        <v>105</v>
      </c>
      <c r="V28" s="51">
        <v>16</v>
      </c>
      <c r="W28" s="51">
        <v>60</v>
      </c>
      <c r="X28" s="49">
        <v>0.94</v>
      </c>
      <c r="Y28" s="51">
        <v>26</v>
      </c>
      <c r="Z28" s="51">
        <v>80</v>
      </c>
      <c r="AA28" s="49">
        <v>0.76</v>
      </c>
      <c r="AB28" s="51"/>
      <c r="AC28" s="51"/>
      <c r="AD28" s="49"/>
      <c r="AE28" s="51"/>
      <c r="AF28" s="51"/>
      <c r="AG28" s="49"/>
      <c r="AH28" s="49" t="s">
        <v>98</v>
      </c>
      <c r="AI28" s="46">
        <v>56.3</v>
      </c>
      <c r="AJ28" s="44" t="s">
        <v>107</v>
      </c>
      <c r="AK28" s="44" t="s">
        <v>108</v>
      </c>
      <c r="AL28" s="45">
        <f t="shared" ref="AL28" si="9">P28</f>
        <v>1332</v>
      </c>
      <c r="AM28" s="44" t="s">
        <v>747</v>
      </c>
      <c r="AN28" s="44">
        <v>3</v>
      </c>
      <c r="AO28" s="41" t="s">
        <v>952</v>
      </c>
    </row>
  </sheetData>
  <autoFilter ref="A12:A25" xr:uid="{00000000-0009-0000-0000-00001C000000}"/>
  <mergeCells count="9">
    <mergeCell ref="AH7:AN7"/>
    <mergeCell ref="A8:A11"/>
    <mergeCell ref="V8:AA8"/>
    <mergeCell ref="AB8:AG8"/>
    <mergeCell ref="G9:J9"/>
    <mergeCell ref="F2:J3"/>
    <mergeCell ref="B7:J7"/>
    <mergeCell ref="K7:U7"/>
    <mergeCell ref="V7:AG7"/>
  </mergeCells>
  <pageMargins left="0.28000000000000003" right="0.34" top="0.36" bottom="0.26" header="0.31496062992125984" footer="0.17"/>
  <pageSetup paperSize="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euil18">
    <pageSetUpPr fitToPage="1"/>
  </sheetPr>
  <dimension ref="A1:AN14"/>
  <sheetViews>
    <sheetView showGridLines="0" zoomScaleNormal="100" workbookViewId="0"/>
  </sheetViews>
  <sheetFormatPr baseColWidth="10" defaultColWidth="11.44140625" defaultRowHeight="14.4" x14ac:dyDescent="0.3"/>
  <cols>
    <col min="1" max="1" width="14.44140625" customWidth="1"/>
    <col min="2" max="2" width="18.6640625" customWidth="1"/>
    <col min="3" max="3" width="5.33203125" style="1" customWidth="1"/>
    <col min="4" max="4" width="8.44140625" customWidth="1"/>
    <col min="5" max="5" width="29.109375" bestFit="1" customWidth="1"/>
    <col min="6" max="6" width="5.33203125" bestFit="1" customWidth="1"/>
    <col min="7" max="7" width="7.44140625" bestFit="1" customWidth="1"/>
    <col min="8" max="8" width="14" bestFit="1" customWidth="1"/>
    <col min="9" max="9" width="24" bestFit="1" customWidth="1"/>
    <col min="10" max="10" width="8.109375" style="1" customWidth="1"/>
    <col min="11" max="11" width="8.6640625" style="1" customWidth="1"/>
    <col min="12" max="12" width="9.6640625" style="1" customWidth="1"/>
    <col min="13" max="13" width="7.109375" style="1" customWidth="1"/>
    <col min="14" max="14" width="7.33203125" style="1" customWidth="1"/>
    <col min="15" max="15" width="9" style="1" customWidth="1"/>
    <col min="16" max="16" width="10.5546875" style="1" customWidth="1"/>
    <col min="17" max="17" width="8.5546875" style="1" customWidth="1"/>
    <col min="18" max="18" width="15.5546875" style="1" bestFit="1" customWidth="1"/>
    <col min="19" max="19" width="15" style="1" bestFit="1" customWidth="1"/>
    <col min="20" max="20" width="16.33203125" style="1" bestFit="1" customWidth="1"/>
    <col min="21" max="32" width="8.6640625" style="1" customWidth="1"/>
    <col min="33" max="33" width="8.109375" bestFit="1" customWidth="1"/>
    <col min="34" max="34" width="16.109375" bestFit="1" customWidth="1"/>
    <col min="36" max="36" width="11.88671875" bestFit="1" customWidth="1"/>
    <col min="38" max="38" width="17" customWidth="1"/>
    <col min="39" max="40" width="13.33203125" customWidth="1"/>
  </cols>
  <sheetData>
    <row r="1" spans="1:40" s="57" customFormat="1" x14ac:dyDescent="0.3"/>
    <row r="2" spans="1:40" s="57" customFormat="1" x14ac:dyDescent="0.3">
      <c r="E2" s="182" t="s">
        <v>144</v>
      </c>
      <c r="F2" s="182"/>
      <c r="G2" s="182"/>
      <c r="H2" s="182"/>
      <c r="I2" s="182"/>
    </row>
    <row r="3" spans="1:40" s="57" customFormat="1" x14ac:dyDescent="0.3">
      <c r="E3" s="182"/>
      <c r="F3" s="182"/>
      <c r="G3" s="182"/>
      <c r="H3" s="182"/>
      <c r="I3" s="182"/>
    </row>
    <row r="4" spans="1:40" s="57" customFormat="1" x14ac:dyDescent="0.3">
      <c r="E4" s="58"/>
      <c r="F4" s="58"/>
      <c r="G4" s="58"/>
      <c r="H4" s="58"/>
      <c r="I4" s="58"/>
    </row>
    <row r="5" spans="1:40" s="57" customFormat="1" x14ac:dyDescent="0.3"/>
    <row r="6" spans="1:40" s="57" customFormat="1" x14ac:dyDescent="0.3"/>
    <row r="7" spans="1:40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21" t="s">
        <v>22</v>
      </c>
    </row>
    <row r="8" spans="1:40" x14ac:dyDescent="0.3">
      <c r="A8" s="188"/>
      <c r="B8" s="27" t="s">
        <v>87</v>
      </c>
      <c r="C8" s="18" t="s">
        <v>41</v>
      </c>
      <c r="D8" s="16" t="s">
        <v>90</v>
      </c>
      <c r="E8" s="24" t="s">
        <v>42</v>
      </c>
      <c r="F8" s="25" t="s">
        <v>43</v>
      </c>
      <c r="G8" s="25" t="s">
        <v>91</v>
      </c>
      <c r="H8" s="25" t="s">
        <v>0</v>
      </c>
      <c r="I8" s="28" t="s">
        <v>44</v>
      </c>
      <c r="J8" s="19" t="s">
        <v>4</v>
      </c>
      <c r="K8" s="2" t="s">
        <v>5</v>
      </c>
      <c r="L8" s="19" t="s">
        <v>6</v>
      </c>
      <c r="M8" s="2" t="s">
        <v>7</v>
      </c>
      <c r="N8" s="19" t="s">
        <v>8</v>
      </c>
      <c r="O8" s="2" t="s">
        <v>9</v>
      </c>
      <c r="P8" s="19" t="s">
        <v>10</v>
      </c>
      <c r="Q8" s="2" t="s">
        <v>11</v>
      </c>
      <c r="R8" s="19" t="s">
        <v>12</v>
      </c>
      <c r="S8" s="2" t="s">
        <v>13</v>
      </c>
      <c r="T8" s="2" t="s">
        <v>14</v>
      </c>
      <c r="U8" s="179" t="s">
        <v>15</v>
      </c>
      <c r="V8" s="180"/>
      <c r="W8" s="180"/>
      <c r="X8" s="180"/>
      <c r="Y8" s="180"/>
      <c r="Z8" s="181"/>
      <c r="AA8" s="179" t="s">
        <v>16</v>
      </c>
      <c r="AB8" s="180"/>
      <c r="AC8" s="180"/>
      <c r="AD8" s="180"/>
      <c r="AE8" s="180"/>
      <c r="AF8" s="181"/>
      <c r="AG8" s="21" t="s">
        <v>17</v>
      </c>
      <c r="AH8" s="21" t="s">
        <v>18</v>
      </c>
      <c r="AI8" s="21" t="s">
        <v>17</v>
      </c>
      <c r="AJ8" s="21" t="s">
        <v>19</v>
      </c>
      <c r="AK8" s="21" t="s">
        <v>20</v>
      </c>
      <c r="AL8" s="21" t="s">
        <v>21</v>
      </c>
      <c r="AM8" s="21" t="s">
        <v>78</v>
      </c>
      <c r="AN8" s="21" t="s">
        <v>84</v>
      </c>
    </row>
    <row r="9" spans="1:40" ht="15.6" x14ac:dyDescent="0.35">
      <c r="A9" s="188"/>
      <c r="B9" s="27" t="s">
        <v>86</v>
      </c>
      <c r="C9" s="18" t="s">
        <v>88</v>
      </c>
      <c r="D9" s="16" t="s">
        <v>89</v>
      </c>
      <c r="E9" s="16"/>
      <c r="F9" s="190"/>
      <c r="G9" s="190"/>
      <c r="H9" s="190"/>
      <c r="I9" s="191"/>
      <c r="J9" s="20" t="s">
        <v>23</v>
      </c>
      <c r="K9" s="7" t="s">
        <v>24</v>
      </c>
      <c r="L9" s="20" t="s">
        <v>25</v>
      </c>
      <c r="M9" s="7" t="s">
        <v>26</v>
      </c>
      <c r="N9" s="20" t="s">
        <v>27</v>
      </c>
      <c r="O9" s="7" t="s">
        <v>28</v>
      </c>
      <c r="P9" s="20" t="s">
        <v>29</v>
      </c>
      <c r="Q9" s="7" t="s">
        <v>30</v>
      </c>
      <c r="R9" s="20" t="s">
        <v>31</v>
      </c>
      <c r="S9" s="7" t="s">
        <v>32</v>
      </c>
      <c r="T9" s="7" t="s">
        <v>82</v>
      </c>
      <c r="U9" s="7" t="s">
        <v>33</v>
      </c>
      <c r="V9" s="7" t="s">
        <v>34</v>
      </c>
      <c r="W9" s="36" t="s">
        <v>92</v>
      </c>
      <c r="X9" s="7" t="s">
        <v>76</v>
      </c>
      <c r="Y9" s="7" t="s">
        <v>77</v>
      </c>
      <c r="Z9" s="36" t="s">
        <v>93</v>
      </c>
      <c r="AA9" s="22" t="s">
        <v>33</v>
      </c>
      <c r="AB9" s="7" t="s">
        <v>34</v>
      </c>
      <c r="AC9" s="36" t="s">
        <v>94</v>
      </c>
      <c r="AD9" s="7" t="s">
        <v>76</v>
      </c>
      <c r="AE9" s="7" t="s">
        <v>77</v>
      </c>
      <c r="AF9" s="39" t="s">
        <v>93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28</v>
      </c>
      <c r="AL9" s="21" t="s">
        <v>39</v>
      </c>
      <c r="AM9" s="21" t="s">
        <v>79</v>
      </c>
      <c r="AN9" s="21" t="s">
        <v>40</v>
      </c>
    </row>
    <row r="10" spans="1:40" x14ac:dyDescent="0.3">
      <c r="A10" s="188"/>
      <c r="B10" s="29"/>
      <c r="C10" s="30"/>
      <c r="D10" s="16" t="s">
        <v>88</v>
      </c>
      <c r="E10" s="24"/>
      <c r="F10" s="17"/>
      <c r="G10" s="17"/>
      <c r="H10" s="17"/>
      <c r="I10" s="31"/>
      <c r="J10" s="23" t="s">
        <v>24</v>
      </c>
      <c r="K10" s="8"/>
      <c r="L10" s="23" t="s">
        <v>45</v>
      </c>
      <c r="M10" s="8"/>
      <c r="N10" s="23" t="s">
        <v>46</v>
      </c>
      <c r="O10" s="8" t="s">
        <v>47</v>
      </c>
      <c r="P10" s="23" t="s">
        <v>48</v>
      </c>
      <c r="Q10" s="8"/>
      <c r="R10" s="23" t="s">
        <v>49</v>
      </c>
      <c r="S10" s="8" t="s">
        <v>50</v>
      </c>
      <c r="T10" s="7" t="s">
        <v>83</v>
      </c>
      <c r="U10" s="13" t="s">
        <v>74</v>
      </c>
      <c r="V10" s="14" t="s">
        <v>74</v>
      </c>
      <c r="W10" s="37" t="s">
        <v>74</v>
      </c>
      <c r="X10" s="13" t="s">
        <v>73</v>
      </c>
      <c r="Y10" s="14" t="s">
        <v>73</v>
      </c>
      <c r="Z10" s="37" t="s">
        <v>73</v>
      </c>
      <c r="AA10" s="13" t="s">
        <v>74</v>
      </c>
      <c r="AB10" s="14" t="s">
        <v>74</v>
      </c>
      <c r="AC10" s="37" t="s">
        <v>74</v>
      </c>
      <c r="AD10" s="13" t="s">
        <v>73</v>
      </c>
      <c r="AE10" s="14" t="s">
        <v>73</v>
      </c>
      <c r="AF10" s="40" t="s">
        <v>73</v>
      </c>
      <c r="AG10" s="21" t="s">
        <v>51</v>
      </c>
      <c r="AH10" s="21" t="s">
        <v>81</v>
      </c>
      <c r="AI10" s="21" t="s">
        <v>24</v>
      </c>
      <c r="AJ10" s="10"/>
      <c r="AK10" s="21" t="s">
        <v>47</v>
      </c>
      <c r="AL10" s="21" t="s">
        <v>52</v>
      </c>
      <c r="AM10" s="21" t="s">
        <v>80</v>
      </c>
      <c r="AN10" s="21" t="s">
        <v>53</v>
      </c>
    </row>
    <row r="11" spans="1:40" x14ac:dyDescent="0.3">
      <c r="A11" s="189"/>
      <c r="B11" s="32"/>
      <c r="C11" s="33"/>
      <c r="D11" s="34"/>
      <c r="E11" s="34"/>
      <c r="F11" s="34"/>
      <c r="G11" s="34"/>
      <c r="H11" s="34"/>
      <c r="I11" s="35"/>
      <c r="J11" s="26" t="s">
        <v>54</v>
      </c>
      <c r="K11" s="11" t="s">
        <v>55</v>
      </c>
      <c r="L11" s="11" t="s">
        <v>56</v>
      </c>
      <c r="M11" s="11" t="s">
        <v>57</v>
      </c>
      <c r="N11" s="11" t="s">
        <v>58</v>
      </c>
      <c r="O11" s="15" t="s">
        <v>59</v>
      </c>
      <c r="P11" s="11" t="s">
        <v>60</v>
      </c>
      <c r="Q11" s="11" t="s">
        <v>61</v>
      </c>
      <c r="R11" s="11" t="s">
        <v>62</v>
      </c>
      <c r="S11" s="11" t="s">
        <v>63</v>
      </c>
      <c r="T11" s="11" t="s">
        <v>64</v>
      </c>
      <c r="U11" s="11" t="s">
        <v>65</v>
      </c>
      <c r="V11" s="11" t="s">
        <v>65</v>
      </c>
      <c r="W11" s="38" t="s">
        <v>75</v>
      </c>
      <c r="X11" s="11" t="s">
        <v>65</v>
      </c>
      <c r="Y11" s="11" t="s">
        <v>65</v>
      </c>
      <c r="Z11" s="38" t="s">
        <v>75</v>
      </c>
      <c r="AA11" s="11" t="s">
        <v>65</v>
      </c>
      <c r="AB11" s="11" t="s">
        <v>65</v>
      </c>
      <c r="AC11" s="38" t="s">
        <v>75</v>
      </c>
      <c r="AD11" s="11" t="s">
        <v>65</v>
      </c>
      <c r="AE11" s="11" t="s">
        <v>65</v>
      </c>
      <c r="AF11" s="38" t="s">
        <v>75</v>
      </c>
      <c r="AG11" s="12" t="s">
        <v>66</v>
      </c>
      <c r="AH11" s="12" t="s">
        <v>67</v>
      </c>
      <c r="AI11" s="12" t="s">
        <v>68</v>
      </c>
      <c r="AJ11" s="12" t="s">
        <v>69</v>
      </c>
      <c r="AK11" s="12" t="s">
        <v>70</v>
      </c>
      <c r="AL11" s="12" t="s">
        <v>71</v>
      </c>
      <c r="AM11" s="12" t="s">
        <v>72</v>
      </c>
      <c r="AN11" s="12" t="s">
        <v>60</v>
      </c>
    </row>
    <row r="12" spans="1:40" x14ac:dyDescent="0.3">
      <c r="A12" s="115"/>
      <c r="B12" s="32"/>
      <c r="C12" s="33"/>
      <c r="D12" s="34"/>
      <c r="E12" s="34"/>
      <c r="F12" s="34"/>
      <c r="G12" s="34"/>
      <c r="H12" s="34"/>
      <c r="I12" s="35"/>
      <c r="J12" s="26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38"/>
      <c r="X12" s="11"/>
      <c r="Y12" s="11"/>
      <c r="Z12" s="38"/>
      <c r="AA12" s="11"/>
      <c r="AB12" s="11"/>
      <c r="AC12" s="38"/>
      <c r="AD12" s="11"/>
      <c r="AE12" s="11"/>
      <c r="AF12" s="38"/>
      <c r="AG12" s="12"/>
      <c r="AH12" s="12"/>
      <c r="AI12" s="12"/>
      <c r="AJ12" s="12"/>
      <c r="AK12" s="12"/>
      <c r="AL12" s="12"/>
      <c r="AM12" s="12"/>
      <c r="AN12" s="12"/>
    </row>
    <row r="13" spans="1:40" s="43" customFormat="1" x14ac:dyDescent="0.3">
      <c r="A13" s="42" t="s">
        <v>375</v>
      </c>
      <c r="B13" s="78" t="s">
        <v>366</v>
      </c>
      <c r="C13" s="79">
        <v>2</v>
      </c>
      <c r="D13" s="78" t="s">
        <v>367</v>
      </c>
      <c r="E13" s="50" t="s">
        <v>374</v>
      </c>
      <c r="F13" s="50" t="s">
        <v>369</v>
      </c>
      <c r="G13" s="50" t="s">
        <v>370</v>
      </c>
      <c r="H13" s="108" t="s">
        <v>371</v>
      </c>
      <c r="I13" s="100" t="s">
        <v>373</v>
      </c>
      <c r="J13" s="81" t="s">
        <v>97</v>
      </c>
      <c r="K13" s="81" t="s">
        <v>98</v>
      </c>
      <c r="L13" s="81" t="s">
        <v>99</v>
      </c>
      <c r="M13" s="81">
        <v>4</v>
      </c>
      <c r="N13" s="81" t="s">
        <v>100</v>
      </c>
      <c r="O13" s="81">
        <v>1798</v>
      </c>
      <c r="P13" s="41" t="s">
        <v>101</v>
      </c>
      <c r="Q13" s="82" t="s">
        <v>102</v>
      </c>
      <c r="R13" s="81" t="s">
        <v>103</v>
      </c>
      <c r="S13" s="81" t="s">
        <v>104</v>
      </c>
      <c r="T13" s="82" t="s">
        <v>105</v>
      </c>
      <c r="U13" s="99">
        <v>14</v>
      </c>
      <c r="V13" s="99">
        <v>61</v>
      </c>
      <c r="W13" s="49" t="s">
        <v>106</v>
      </c>
      <c r="X13" s="99">
        <v>25</v>
      </c>
      <c r="Y13" s="99">
        <v>11</v>
      </c>
      <c r="Z13" s="49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82" t="s">
        <v>98</v>
      </c>
      <c r="AH13" s="84">
        <v>156.78</v>
      </c>
      <c r="AI13" s="41" t="s">
        <v>138</v>
      </c>
      <c r="AJ13" s="41" t="s">
        <v>160</v>
      </c>
      <c r="AK13" s="45">
        <f t="shared" ref="AK13:AK14" si="0">O13</f>
        <v>1798</v>
      </c>
      <c r="AL13" s="41" t="s">
        <v>109</v>
      </c>
      <c r="AM13" s="41">
        <v>1</v>
      </c>
      <c r="AN13" s="41" t="s">
        <v>110</v>
      </c>
    </row>
    <row r="14" spans="1:40" s="43" customFormat="1" x14ac:dyDescent="0.3">
      <c r="A14" s="42" t="s">
        <v>375</v>
      </c>
      <c r="B14" s="78" t="s">
        <v>366</v>
      </c>
      <c r="C14" s="79">
        <v>2</v>
      </c>
      <c r="D14" s="78" t="s">
        <v>367</v>
      </c>
      <c r="E14" s="50" t="s">
        <v>374</v>
      </c>
      <c r="F14" s="50" t="s">
        <v>369</v>
      </c>
      <c r="G14" s="50" t="s">
        <v>370</v>
      </c>
      <c r="H14" s="108" t="s">
        <v>372</v>
      </c>
      <c r="I14" s="100" t="s">
        <v>373</v>
      </c>
      <c r="J14" s="81" t="s">
        <v>97</v>
      </c>
      <c r="K14" s="81" t="s">
        <v>98</v>
      </c>
      <c r="L14" s="81" t="s">
        <v>99</v>
      </c>
      <c r="M14" s="81">
        <v>4</v>
      </c>
      <c r="N14" s="81" t="s">
        <v>100</v>
      </c>
      <c r="O14" s="81">
        <v>1798</v>
      </c>
      <c r="P14" s="41" t="s">
        <v>101</v>
      </c>
      <c r="Q14" s="82" t="s">
        <v>102</v>
      </c>
      <c r="R14" s="81" t="s">
        <v>103</v>
      </c>
      <c r="S14" s="81" t="s">
        <v>104</v>
      </c>
      <c r="T14" s="82" t="s">
        <v>105</v>
      </c>
      <c r="U14" s="99">
        <v>14</v>
      </c>
      <c r="V14" s="99">
        <v>61</v>
      </c>
      <c r="W14" s="49" t="s">
        <v>106</v>
      </c>
      <c r="X14" s="99">
        <v>25</v>
      </c>
      <c r="Y14" s="99">
        <v>11</v>
      </c>
      <c r="Z14" s="49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82" t="s">
        <v>98</v>
      </c>
      <c r="AH14" s="84">
        <v>156.78</v>
      </c>
      <c r="AI14" s="41" t="s">
        <v>138</v>
      </c>
      <c r="AJ14" s="41" t="s">
        <v>160</v>
      </c>
      <c r="AK14" s="45">
        <f t="shared" si="0"/>
        <v>1798</v>
      </c>
      <c r="AL14" s="41" t="s">
        <v>109</v>
      </c>
      <c r="AM14" s="41">
        <v>1</v>
      </c>
      <c r="AN14" s="41" t="s">
        <v>110</v>
      </c>
    </row>
  </sheetData>
  <autoFilter ref="A12:A14" xr:uid="{00000000-0009-0000-0000-000026000000}"/>
  <mergeCells count="9">
    <mergeCell ref="A8:A11"/>
    <mergeCell ref="U8:Z8"/>
    <mergeCell ref="AA8:AF8"/>
    <mergeCell ref="F9:I9"/>
    <mergeCell ref="E2:I3"/>
    <mergeCell ref="B7:I7"/>
    <mergeCell ref="J7:T7"/>
    <mergeCell ref="U7:AF7"/>
    <mergeCell ref="AG7:AM7"/>
  </mergeCells>
  <pageMargins left="0.28000000000000003" right="0.34" top="0.36" bottom="0.26" header="0.31496062992125984" footer="0.17"/>
  <pageSetup paperSize="9" scale="3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AO16"/>
  <sheetViews>
    <sheetView showGridLines="0" zoomScaleNormal="100" workbookViewId="0"/>
  </sheetViews>
  <sheetFormatPr baseColWidth="10" defaultColWidth="11.44140625" defaultRowHeight="14.4" x14ac:dyDescent="0.3"/>
  <cols>
    <col min="1" max="1" width="14.44140625" customWidth="1"/>
    <col min="2" max="3" width="18.6640625" customWidth="1"/>
    <col min="4" max="4" width="5.33203125" style="1" customWidth="1"/>
    <col min="5" max="5" width="8.44140625" customWidth="1"/>
    <col min="6" max="6" width="30.21875" bestFit="1" customWidth="1"/>
    <col min="7" max="7" width="5.33203125" bestFit="1" customWidth="1"/>
    <col min="8" max="8" width="7.44140625" bestFit="1" customWidth="1"/>
    <col min="9" max="9" width="14" bestFit="1" customWidth="1"/>
    <col min="10" max="10" width="24" bestFit="1" customWidth="1"/>
    <col min="11" max="11" width="8.109375" style="1" customWidth="1"/>
    <col min="12" max="12" width="8.6640625" style="1" customWidth="1"/>
    <col min="13" max="13" width="9.6640625" style="1" customWidth="1"/>
    <col min="14" max="14" width="7.109375" style="1" customWidth="1"/>
    <col min="15" max="15" width="7.33203125" style="1" customWidth="1"/>
    <col min="16" max="16" width="9" style="1" customWidth="1"/>
    <col min="17" max="17" width="10.5546875" style="1" customWidth="1"/>
    <col min="18" max="18" width="8.5546875" style="1" customWidth="1"/>
    <col min="19" max="19" width="15.5546875" style="1" bestFit="1" customWidth="1"/>
    <col min="20" max="20" width="15" style="1" bestFit="1" customWidth="1"/>
    <col min="21" max="21" width="16.33203125" style="1" bestFit="1" customWidth="1"/>
    <col min="22" max="33" width="8.6640625" style="1" customWidth="1"/>
    <col min="34" max="34" width="8.109375" bestFit="1" customWidth="1"/>
    <col min="35" max="35" width="16.109375" bestFit="1" customWidth="1"/>
    <col min="37" max="37" width="11.88671875" bestFit="1" customWidth="1"/>
    <col min="39" max="39" width="17" customWidth="1"/>
    <col min="40" max="41" width="13.33203125" customWidth="1"/>
  </cols>
  <sheetData>
    <row r="1" spans="1:41" s="57" customFormat="1" x14ac:dyDescent="0.3"/>
    <row r="2" spans="1:41" s="57" customFormat="1" x14ac:dyDescent="0.3">
      <c r="F2" s="182" t="s">
        <v>144</v>
      </c>
      <c r="G2" s="182"/>
      <c r="H2" s="182"/>
      <c r="I2" s="182"/>
      <c r="J2" s="182"/>
    </row>
    <row r="3" spans="1:41" s="57" customFormat="1" x14ac:dyDescent="0.3">
      <c r="F3" s="182"/>
      <c r="G3" s="182"/>
      <c r="H3" s="182"/>
      <c r="I3" s="182"/>
      <c r="J3" s="182"/>
    </row>
    <row r="4" spans="1:41" s="57" customFormat="1" x14ac:dyDescent="0.3">
      <c r="F4" s="58"/>
      <c r="G4" s="58"/>
      <c r="H4" s="58"/>
      <c r="I4" s="58"/>
      <c r="J4" s="58"/>
    </row>
    <row r="5" spans="1:41" s="57" customFormat="1" x14ac:dyDescent="0.3"/>
    <row r="6" spans="1:41" s="57" customFormat="1" x14ac:dyDescent="0.3"/>
    <row r="7" spans="1:41" x14ac:dyDescent="0.3">
      <c r="B7" s="187" t="s">
        <v>85</v>
      </c>
      <c r="C7" s="187"/>
      <c r="D7" s="187"/>
      <c r="E7" s="187"/>
      <c r="F7" s="187"/>
      <c r="G7" s="187"/>
      <c r="H7" s="187"/>
      <c r="I7" s="187"/>
      <c r="J7" s="187"/>
      <c r="K7" s="177" t="s">
        <v>1</v>
      </c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176" t="s">
        <v>2</v>
      </c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8"/>
      <c r="AH7" s="176" t="s">
        <v>3</v>
      </c>
      <c r="AI7" s="177"/>
      <c r="AJ7" s="177"/>
      <c r="AK7" s="177"/>
      <c r="AL7" s="177"/>
      <c r="AM7" s="177"/>
      <c r="AN7" s="178"/>
      <c r="AO7" s="21" t="s">
        <v>22</v>
      </c>
    </row>
    <row r="8" spans="1:41" x14ac:dyDescent="0.3">
      <c r="A8" s="188"/>
      <c r="B8" s="27" t="s">
        <v>1191</v>
      </c>
      <c r="C8" s="27" t="s">
        <v>87</v>
      </c>
      <c r="D8" s="18" t="s">
        <v>41</v>
      </c>
      <c r="E8" s="16" t="s">
        <v>90</v>
      </c>
      <c r="F8" s="24" t="s">
        <v>42</v>
      </c>
      <c r="G8" s="161" t="s">
        <v>43</v>
      </c>
      <c r="H8" s="161" t="s">
        <v>91</v>
      </c>
      <c r="I8" s="161" t="s">
        <v>0</v>
      </c>
      <c r="J8" s="162" t="s">
        <v>44</v>
      </c>
      <c r="K8" s="19" t="s">
        <v>4</v>
      </c>
      <c r="L8" s="2" t="s">
        <v>5</v>
      </c>
      <c r="M8" s="19" t="s">
        <v>6</v>
      </c>
      <c r="N8" s="2" t="s">
        <v>7</v>
      </c>
      <c r="O8" s="19" t="s">
        <v>8</v>
      </c>
      <c r="P8" s="2" t="s">
        <v>9</v>
      </c>
      <c r="Q8" s="19" t="s">
        <v>10</v>
      </c>
      <c r="R8" s="2" t="s">
        <v>11</v>
      </c>
      <c r="S8" s="19" t="s">
        <v>12</v>
      </c>
      <c r="T8" s="2" t="s">
        <v>13</v>
      </c>
      <c r="U8" s="2" t="s">
        <v>14</v>
      </c>
      <c r="V8" s="179" t="s">
        <v>15</v>
      </c>
      <c r="W8" s="180"/>
      <c r="X8" s="180"/>
      <c r="Y8" s="180"/>
      <c r="Z8" s="180"/>
      <c r="AA8" s="181"/>
      <c r="AB8" s="179" t="s">
        <v>16</v>
      </c>
      <c r="AC8" s="180"/>
      <c r="AD8" s="180"/>
      <c r="AE8" s="180"/>
      <c r="AF8" s="180"/>
      <c r="AG8" s="181"/>
      <c r="AH8" s="21" t="s">
        <v>17</v>
      </c>
      <c r="AI8" s="21" t="s">
        <v>18</v>
      </c>
      <c r="AJ8" s="21" t="s">
        <v>17</v>
      </c>
      <c r="AK8" s="21" t="s">
        <v>19</v>
      </c>
      <c r="AL8" s="21" t="s">
        <v>20</v>
      </c>
      <c r="AM8" s="21" t="s">
        <v>21</v>
      </c>
      <c r="AN8" s="21" t="s">
        <v>78</v>
      </c>
      <c r="AO8" s="21" t="s">
        <v>84</v>
      </c>
    </row>
    <row r="9" spans="1:41" ht="15.6" x14ac:dyDescent="0.35">
      <c r="A9" s="188"/>
      <c r="B9" s="27"/>
      <c r="C9" s="27" t="s">
        <v>86</v>
      </c>
      <c r="D9" s="18" t="s">
        <v>88</v>
      </c>
      <c r="E9" s="16" t="s">
        <v>89</v>
      </c>
      <c r="F9" s="16"/>
      <c r="G9" s="190"/>
      <c r="H9" s="190"/>
      <c r="I9" s="190"/>
      <c r="J9" s="191"/>
      <c r="K9" s="20" t="s">
        <v>23</v>
      </c>
      <c r="L9" s="7" t="s">
        <v>24</v>
      </c>
      <c r="M9" s="20" t="s">
        <v>25</v>
      </c>
      <c r="N9" s="7" t="s">
        <v>26</v>
      </c>
      <c r="O9" s="20" t="s">
        <v>27</v>
      </c>
      <c r="P9" s="7" t="s">
        <v>28</v>
      </c>
      <c r="Q9" s="20" t="s">
        <v>29</v>
      </c>
      <c r="R9" s="7" t="s">
        <v>30</v>
      </c>
      <c r="S9" s="20" t="s">
        <v>31</v>
      </c>
      <c r="T9" s="7" t="s">
        <v>32</v>
      </c>
      <c r="U9" s="7" t="s">
        <v>82</v>
      </c>
      <c r="V9" s="7" t="s">
        <v>33</v>
      </c>
      <c r="W9" s="7" t="s">
        <v>34</v>
      </c>
      <c r="X9" s="36" t="s">
        <v>92</v>
      </c>
      <c r="Y9" s="7" t="s">
        <v>76</v>
      </c>
      <c r="Z9" s="7" t="s">
        <v>77</v>
      </c>
      <c r="AA9" s="36" t="s">
        <v>93</v>
      </c>
      <c r="AB9" s="22" t="s">
        <v>33</v>
      </c>
      <c r="AC9" s="7" t="s">
        <v>34</v>
      </c>
      <c r="AD9" s="36" t="s">
        <v>94</v>
      </c>
      <c r="AE9" s="7" t="s">
        <v>76</v>
      </c>
      <c r="AF9" s="7" t="s">
        <v>77</v>
      </c>
      <c r="AG9" s="39" t="s">
        <v>93</v>
      </c>
      <c r="AH9" s="21" t="s">
        <v>35</v>
      </c>
      <c r="AI9" s="21" t="s">
        <v>36</v>
      </c>
      <c r="AJ9" s="21" t="s">
        <v>37</v>
      </c>
      <c r="AK9" s="21" t="s">
        <v>38</v>
      </c>
      <c r="AL9" s="21" t="s">
        <v>28</v>
      </c>
      <c r="AM9" s="21" t="s">
        <v>39</v>
      </c>
      <c r="AN9" s="21" t="s">
        <v>79</v>
      </c>
      <c r="AO9" s="21" t="s">
        <v>40</v>
      </c>
    </row>
    <row r="10" spans="1:41" x14ac:dyDescent="0.3">
      <c r="A10" s="188"/>
      <c r="B10" s="29"/>
      <c r="C10" s="29"/>
      <c r="D10" s="30"/>
      <c r="E10" s="16" t="s">
        <v>88</v>
      </c>
      <c r="F10" s="24"/>
      <c r="G10" s="17"/>
      <c r="H10" s="17"/>
      <c r="I10" s="17"/>
      <c r="J10" s="31"/>
      <c r="K10" s="23" t="s">
        <v>24</v>
      </c>
      <c r="L10" s="8"/>
      <c r="M10" s="23" t="s">
        <v>45</v>
      </c>
      <c r="N10" s="8"/>
      <c r="O10" s="23" t="s">
        <v>46</v>
      </c>
      <c r="P10" s="8" t="s">
        <v>47</v>
      </c>
      <c r="Q10" s="23" t="s">
        <v>48</v>
      </c>
      <c r="R10" s="8"/>
      <c r="S10" s="23" t="s">
        <v>49</v>
      </c>
      <c r="T10" s="8" t="s">
        <v>50</v>
      </c>
      <c r="U10" s="7" t="s">
        <v>83</v>
      </c>
      <c r="V10" s="13" t="s">
        <v>74</v>
      </c>
      <c r="W10" s="14" t="s">
        <v>74</v>
      </c>
      <c r="X10" s="37" t="s">
        <v>74</v>
      </c>
      <c r="Y10" s="13" t="s">
        <v>73</v>
      </c>
      <c r="Z10" s="14" t="s">
        <v>73</v>
      </c>
      <c r="AA10" s="37" t="s">
        <v>73</v>
      </c>
      <c r="AB10" s="13" t="s">
        <v>74</v>
      </c>
      <c r="AC10" s="14" t="s">
        <v>74</v>
      </c>
      <c r="AD10" s="37" t="s">
        <v>74</v>
      </c>
      <c r="AE10" s="13" t="s">
        <v>73</v>
      </c>
      <c r="AF10" s="14" t="s">
        <v>73</v>
      </c>
      <c r="AG10" s="40" t="s">
        <v>73</v>
      </c>
      <c r="AH10" s="21" t="s">
        <v>51</v>
      </c>
      <c r="AI10" s="21" t="s">
        <v>81</v>
      </c>
      <c r="AJ10" s="21" t="s">
        <v>24</v>
      </c>
      <c r="AK10" s="10"/>
      <c r="AL10" s="21" t="s">
        <v>47</v>
      </c>
      <c r="AM10" s="21" t="s">
        <v>52</v>
      </c>
      <c r="AN10" s="21" t="s">
        <v>80</v>
      </c>
      <c r="AO10" s="21" t="s">
        <v>53</v>
      </c>
    </row>
    <row r="11" spans="1:41" ht="16.2" x14ac:dyDescent="0.3">
      <c r="A11" s="189"/>
      <c r="B11" s="32"/>
      <c r="C11" s="32"/>
      <c r="D11" s="33"/>
      <c r="E11" s="34"/>
      <c r="F11" s="34"/>
      <c r="G11" s="34"/>
      <c r="H11" s="34"/>
      <c r="I11" s="34"/>
      <c r="J11" s="35"/>
      <c r="K11" s="26" t="s">
        <v>54</v>
      </c>
      <c r="L11" s="11" t="s">
        <v>55</v>
      </c>
      <c r="M11" s="11" t="s">
        <v>56</v>
      </c>
      <c r="N11" s="11" t="s">
        <v>57</v>
      </c>
      <c r="O11" s="11" t="s">
        <v>58</v>
      </c>
      <c r="P11" s="15" t="s">
        <v>59</v>
      </c>
      <c r="Q11" s="11" t="s">
        <v>60</v>
      </c>
      <c r="R11" s="11" t="s">
        <v>61</v>
      </c>
      <c r="S11" s="11" t="s">
        <v>62</v>
      </c>
      <c r="T11" s="11" t="s">
        <v>63</v>
      </c>
      <c r="U11" s="11" t="s">
        <v>64</v>
      </c>
      <c r="V11" s="11" t="s">
        <v>65</v>
      </c>
      <c r="W11" s="11" t="s">
        <v>65</v>
      </c>
      <c r="X11" s="38" t="s">
        <v>749</v>
      </c>
      <c r="Y11" s="11" t="s">
        <v>65</v>
      </c>
      <c r="Z11" s="11" t="s">
        <v>65</v>
      </c>
      <c r="AA11" s="38" t="s">
        <v>749</v>
      </c>
      <c r="AB11" s="11" t="s">
        <v>65</v>
      </c>
      <c r="AC11" s="11" t="s">
        <v>65</v>
      </c>
      <c r="AD11" s="38" t="s">
        <v>749</v>
      </c>
      <c r="AE11" s="11" t="s">
        <v>65</v>
      </c>
      <c r="AF11" s="11" t="s">
        <v>65</v>
      </c>
      <c r="AG11" s="38" t="s">
        <v>749</v>
      </c>
      <c r="AH11" s="12" t="s">
        <v>66</v>
      </c>
      <c r="AI11" s="12" t="s">
        <v>67</v>
      </c>
      <c r="AJ11" s="12" t="s">
        <v>68</v>
      </c>
      <c r="AK11" s="12" t="s">
        <v>69</v>
      </c>
      <c r="AL11" s="12" t="s">
        <v>70</v>
      </c>
      <c r="AM11" s="12" t="s">
        <v>71</v>
      </c>
      <c r="AN11" s="12" t="s">
        <v>72</v>
      </c>
      <c r="AO11" s="12" t="s">
        <v>60</v>
      </c>
    </row>
    <row r="12" spans="1:41" x14ac:dyDescent="0.3">
      <c r="A12" s="138"/>
      <c r="B12" s="32"/>
      <c r="C12" s="32"/>
      <c r="D12" s="33"/>
      <c r="E12" s="34"/>
      <c r="F12" s="34"/>
      <c r="G12" s="34"/>
      <c r="H12" s="34"/>
      <c r="I12" s="34"/>
      <c r="J12" s="35"/>
      <c r="K12" s="26"/>
      <c r="L12" s="11"/>
      <c r="M12" s="11"/>
      <c r="N12" s="11"/>
      <c r="O12" s="11"/>
      <c r="P12" s="15"/>
      <c r="Q12" s="11"/>
      <c r="R12" s="11"/>
      <c r="S12" s="11"/>
      <c r="T12" s="11"/>
      <c r="U12" s="11"/>
      <c r="V12" s="11"/>
      <c r="W12" s="11"/>
      <c r="X12" s="38"/>
      <c r="Y12" s="11"/>
      <c r="Z12" s="11"/>
      <c r="AA12" s="38"/>
      <c r="AB12" s="11"/>
      <c r="AC12" s="11"/>
      <c r="AD12" s="38"/>
      <c r="AE12" s="11"/>
      <c r="AF12" s="11"/>
      <c r="AG12" s="38"/>
      <c r="AH12" s="12"/>
      <c r="AI12" s="12"/>
      <c r="AJ12" s="12"/>
      <c r="AK12" s="12"/>
      <c r="AL12" s="12"/>
      <c r="AM12" s="12"/>
      <c r="AN12" s="12"/>
      <c r="AO12" s="12"/>
    </row>
    <row r="13" spans="1:41" s="43" customFormat="1" x14ac:dyDescent="0.3">
      <c r="A13" s="42" t="s">
        <v>375</v>
      </c>
      <c r="B13" s="78" t="s">
        <v>1295</v>
      </c>
      <c r="C13" s="78" t="s">
        <v>813</v>
      </c>
      <c r="D13" s="79">
        <v>2</v>
      </c>
      <c r="E13" s="78" t="s">
        <v>367</v>
      </c>
      <c r="F13" s="50" t="s">
        <v>817</v>
      </c>
      <c r="G13" s="50" t="s">
        <v>369</v>
      </c>
      <c r="H13" s="50" t="s">
        <v>370</v>
      </c>
      <c r="I13" s="108" t="s">
        <v>815</v>
      </c>
      <c r="J13" s="100" t="s">
        <v>373</v>
      </c>
      <c r="K13" s="81" t="s">
        <v>97</v>
      </c>
      <c r="L13" s="81" t="s">
        <v>98</v>
      </c>
      <c r="M13" s="81" t="s">
        <v>99</v>
      </c>
      <c r="N13" s="81">
        <v>4</v>
      </c>
      <c r="O13" s="81" t="s">
        <v>100</v>
      </c>
      <c r="P13" s="81">
        <v>1798</v>
      </c>
      <c r="Q13" s="41" t="s">
        <v>101</v>
      </c>
      <c r="R13" s="82" t="s">
        <v>102</v>
      </c>
      <c r="S13" s="81" t="s">
        <v>103</v>
      </c>
      <c r="T13" s="41" t="s">
        <v>814</v>
      </c>
      <c r="U13" s="82" t="s">
        <v>105</v>
      </c>
      <c r="V13" s="99">
        <v>15</v>
      </c>
      <c r="W13" s="99">
        <v>209</v>
      </c>
      <c r="X13" s="49">
        <v>3.24</v>
      </c>
      <c r="Y13" s="99">
        <v>29</v>
      </c>
      <c r="Z13" s="99">
        <v>58</v>
      </c>
      <c r="AA13" s="49">
        <v>0.37</v>
      </c>
      <c r="AB13" s="99"/>
      <c r="AC13" s="99"/>
      <c r="AD13" s="49"/>
      <c r="AE13" s="99"/>
      <c r="AF13" s="99"/>
      <c r="AG13" s="49"/>
      <c r="AH13" s="82" t="s">
        <v>98</v>
      </c>
      <c r="AI13" s="84">
        <v>155.6</v>
      </c>
      <c r="AJ13" s="41" t="s">
        <v>138</v>
      </c>
      <c r="AK13" s="41" t="s">
        <v>160</v>
      </c>
      <c r="AL13" s="45">
        <f t="shared" ref="AL13" si="0">P13</f>
        <v>1798</v>
      </c>
      <c r="AM13" s="41" t="s">
        <v>747</v>
      </c>
      <c r="AN13" s="41">
        <v>1</v>
      </c>
      <c r="AO13" s="41" t="s">
        <v>110</v>
      </c>
    </row>
    <row r="14" spans="1:41" s="43" customFormat="1" x14ac:dyDescent="0.3">
      <c r="A14" s="42" t="s">
        <v>375</v>
      </c>
      <c r="B14" s="78" t="s">
        <v>1295</v>
      </c>
      <c r="C14" s="78" t="s">
        <v>813</v>
      </c>
      <c r="D14" s="79">
        <v>2</v>
      </c>
      <c r="E14" s="78" t="s">
        <v>367</v>
      </c>
      <c r="F14" s="50" t="s">
        <v>817</v>
      </c>
      <c r="G14" s="50" t="s">
        <v>369</v>
      </c>
      <c r="H14" s="50" t="s">
        <v>370</v>
      </c>
      <c r="I14" s="108" t="s">
        <v>816</v>
      </c>
      <c r="J14" s="100" t="s">
        <v>373</v>
      </c>
      <c r="K14" s="81" t="s">
        <v>97</v>
      </c>
      <c r="L14" s="81" t="s">
        <v>98</v>
      </c>
      <c r="M14" s="81" t="s">
        <v>99</v>
      </c>
      <c r="N14" s="81">
        <v>4</v>
      </c>
      <c r="O14" s="81" t="s">
        <v>100</v>
      </c>
      <c r="P14" s="81">
        <v>1798</v>
      </c>
      <c r="Q14" s="41" t="s">
        <v>101</v>
      </c>
      <c r="R14" s="82" t="s">
        <v>102</v>
      </c>
      <c r="S14" s="81" t="s">
        <v>103</v>
      </c>
      <c r="T14" s="41" t="s">
        <v>814</v>
      </c>
      <c r="U14" s="82" t="s">
        <v>105</v>
      </c>
      <c r="V14" s="99">
        <v>15</v>
      </c>
      <c r="W14" s="99">
        <v>209</v>
      </c>
      <c r="X14" s="49">
        <v>3.24</v>
      </c>
      <c r="Y14" s="99">
        <v>29</v>
      </c>
      <c r="Z14" s="99">
        <v>58</v>
      </c>
      <c r="AA14" s="49">
        <v>0.37</v>
      </c>
      <c r="AB14" s="99"/>
      <c r="AC14" s="99"/>
      <c r="AD14" s="49"/>
      <c r="AE14" s="99"/>
      <c r="AF14" s="99"/>
      <c r="AG14" s="49"/>
      <c r="AH14" s="82" t="s">
        <v>98</v>
      </c>
      <c r="AI14" s="84">
        <v>155.6</v>
      </c>
      <c r="AJ14" s="41" t="s">
        <v>138</v>
      </c>
      <c r="AK14" s="41" t="s">
        <v>160</v>
      </c>
      <c r="AL14" s="45">
        <f t="shared" ref="AL14:AL15" si="1">P14</f>
        <v>1798</v>
      </c>
      <c r="AM14" s="41" t="s">
        <v>747</v>
      </c>
      <c r="AN14" s="41">
        <v>1</v>
      </c>
      <c r="AO14" s="41" t="s">
        <v>110</v>
      </c>
    </row>
    <row r="15" spans="1:41" s="43" customFormat="1" x14ac:dyDescent="0.3">
      <c r="A15" s="42" t="s">
        <v>375</v>
      </c>
      <c r="B15" s="78" t="s">
        <v>1295</v>
      </c>
      <c r="C15" s="78" t="s">
        <v>818</v>
      </c>
      <c r="D15" s="79">
        <v>2</v>
      </c>
      <c r="E15" s="78" t="s">
        <v>367</v>
      </c>
      <c r="F15" s="50" t="s">
        <v>817</v>
      </c>
      <c r="G15" s="50" t="s">
        <v>369</v>
      </c>
      <c r="H15" s="50" t="s">
        <v>370</v>
      </c>
      <c r="I15" s="108" t="s">
        <v>815</v>
      </c>
      <c r="J15" s="100" t="s">
        <v>373</v>
      </c>
      <c r="K15" s="81" t="s">
        <v>97</v>
      </c>
      <c r="L15" s="81" t="s">
        <v>98</v>
      </c>
      <c r="M15" s="81" t="s">
        <v>99</v>
      </c>
      <c r="N15" s="81">
        <v>4</v>
      </c>
      <c r="O15" s="81" t="s">
        <v>100</v>
      </c>
      <c r="P15" s="81">
        <v>1798</v>
      </c>
      <c r="Q15" s="41" t="s">
        <v>101</v>
      </c>
      <c r="R15" s="82" t="s">
        <v>102</v>
      </c>
      <c r="S15" s="81" t="s">
        <v>103</v>
      </c>
      <c r="T15" s="41" t="s">
        <v>814</v>
      </c>
      <c r="U15" s="82" t="s">
        <v>105</v>
      </c>
      <c r="V15" s="99">
        <v>17</v>
      </c>
      <c r="W15" s="99">
        <v>188</v>
      </c>
      <c r="X15" s="49">
        <v>4.6100000000000003</v>
      </c>
      <c r="Y15" s="99">
        <v>36</v>
      </c>
      <c r="Z15" s="99">
        <v>32</v>
      </c>
      <c r="AA15" s="49">
        <v>0.44</v>
      </c>
      <c r="AB15" s="99"/>
      <c r="AC15" s="99"/>
      <c r="AD15" s="49"/>
      <c r="AE15" s="99"/>
      <c r="AF15" s="99"/>
      <c r="AG15" s="49"/>
      <c r="AH15" s="82" t="s">
        <v>98</v>
      </c>
      <c r="AI15" s="84">
        <v>155.6</v>
      </c>
      <c r="AJ15" s="41" t="s">
        <v>138</v>
      </c>
      <c r="AK15" s="41" t="s">
        <v>160</v>
      </c>
      <c r="AL15" s="45">
        <f t="shared" si="1"/>
        <v>1798</v>
      </c>
      <c r="AM15" s="41" t="s">
        <v>747</v>
      </c>
      <c r="AN15" s="41">
        <v>2</v>
      </c>
      <c r="AO15" s="41" t="s">
        <v>110</v>
      </c>
    </row>
    <row r="16" spans="1:41" s="43" customFormat="1" x14ac:dyDescent="0.3">
      <c r="A16" s="42" t="s">
        <v>375</v>
      </c>
      <c r="B16" s="78" t="s">
        <v>1295</v>
      </c>
      <c r="C16" s="78" t="s">
        <v>818</v>
      </c>
      <c r="D16" s="79">
        <v>2</v>
      </c>
      <c r="E16" s="78" t="s">
        <v>367</v>
      </c>
      <c r="F16" s="50" t="s">
        <v>817</v>
      </c>
      <c r="G16" s="50" t="s">
        <v>369</v>
      </c>
      <c r="H16" s="50" t="s">
        <v>370</v>
      </c>
      <c r="I16" s="108" t="s">
        <v>816</v>
      </c>
      <c r="J16" s="100" t="s">
        <v>373</v>
      </c>
      <c r="K16" s="81" t="s">
        <v>97</v>
      </c>
      <c r="L16" s="81" t="s">
        <v>98</v>
      </c>
      <c r="M16" s="81" t="s">
        <v>99</v>
      </c>
      <c r="N16" s="81">
        <v>4</v>
      </c>
      <c r="O16" s="81" t="s">
        <v>100</v>
      </c>
      <c r="P16" s="81">
        <v>1798</v>
      </c>
      <c r="Q16" s="41" t="s">
        <v>101</v>
      </c>
      <c r="R16" s="82" t="s">
        <v>102</v>
      </c>
      <c r="S16" s="81" t="s">
        <v>103</v>
      </c>
      <c r="T16" s="41" t="s">
        <v>814</v>
      </c>
      <c r="U16" s="82" t="s">
        <v>105</v>
      </c>
      <c r="V16" s="99">
        <v>17</v>
      </c>
      <c r="W16" s="99">
        <v>188</v>
      </c>
      <c r="X16" s="49">
        <v>4.6100000000000003</v>
      </c>
      <c r="Y16" s="99">
        <v>36</v>
      </c>
      <c r="Z16" s="99">
        <v>32</v>
      </c>
      <c r="AA16" s="49">
        <v>0.44</v>
      </c>
      <c r="AB16" s="99"/>
      <c r="AC16" s="99"/>
      <c r="AD16" s="49"/>
      <c r="AE16" s="99"/>
      <c r="AF16" s="99"/>
      <c r="AG16" s="49"/>
      <c r="AH16" s="82" t="s">
        <v>98</v>
      </c>
      <c r="AI16" s="84">
        <v>155.6</v>
      </c>
      <c r="AJ16" s="41" t="s">
        <v>138</v>
      </c>
      <c r="AK16" s="41" t="s">
        <v>160</v>
      </c>
      <c r="AL16" s="45">
        <f t="shared" ref="AL16" si="2">P16</f>
        <v>1798</v>
      </c>
      <c r="AM16" s="41" t="s">
        <v>747</v>
      </c>
      <c r="AN16" s="41">
        <v>2</v>
      </c>
      <c r="AO16" s="41" t="s">
        <v>110</v>
      </c>
    </row>
  </sheetData>
  <autoFilter ref="A12:A16" xr:uid="{00000000-0009-0000-0000-000027000000}"/>
  <mergeCells count="9">
    <mergeCell ref="F2:J3"/>
    <mergeCell ref="K7:U7"/>
    <mergeCell ref="V7:AG7"/>
    <mergeCell ref="AH7:AN7"/>
    <mergeCell ref="A8:A11"/>
    <mergeCell ref="V8:AA8"/>
    <mergeCell ref="AB8:AG8"/>
    <mergeCell ref="G9:J9"/>
    <mergeCell ref="B7:J7"/>
  </mergeCells>
  <pageMargins left="0.28000000000000003" right="0.34" top="0.36" bottom="0.26" header="0.31496062992125984" footer="0.17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2:AN25"/>
  <sheetViews>
    <sheetView zoomScaleNormal="100" workbookViewId="0"/>
  </sheetViews>
  <sheetFormatPr baseColWidth="10" defaultColWidth="11.5546875" defaultRowHeight="14.4" x14ac:dyDescent="0.3"/>
  <cols>
    <col min="1" max="1" width="31.3320312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29.5546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88" t="s">
        <v>4</v>
      </c>
      <c r="K8" s="63" t="s">
        <v>5</v>
      </c>
      <c r="L8" s="88" t="s">
        <v>6</v>
      </c>
      <c r="M8" s="63" t="s">
        <v>7</v>
      </c>
      <c r="N8" s="88" t="s">
        <v>8</v>
      </c>
      <c r="O8" s="63" t="s">
        <v>9</v>
      </c>
      <c r="P8" s="88" t="s">
        <v>10</v>
      </c>
      <c r="Q8" s="63" t="s">
        <v>11</v>
      </c>
      <c r="R8" s="88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87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95"/>
      <c r="B12" s="95"/>
      <c r="C12" s="95"/>
      <c r="D12" s="95"/>
      <c r="E12" s="95"/>
      <c r="F12" s="95"/>
      <c r="G12" s="95"/>
      <c r="H12" s="95"/>
      <c r="I12" s="95"/>
      <c r="J12" s="94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286</v>
      </c>
      <c r="B13" s="44" t="s">
        <v>216</v>
      </c>
      <c r="C13" s="47">
        <v>2</v>
      </c>
      <c r="D13" s="47" t="s">
        <v>96</v>
      </c>
      <c r="E13" s="44" t="s">
        <v>288</v>
      </c>
      <c r="F13" s="89" t="s">
        <v>185</v>
      </c>
      <c r="G13" s="89" t="s">
        <v>175</v>
      </c>
      <c r="H13" s="89">
        <v>15</v>
      </c>
      <c r="I13" s="44" t="s">
        <v>270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1461</v>
      </c>
      <c r="P13" s="59" t="s">
        <v>101</v>
      </c>
      <c r="Q13" s="59" t="s">
        <v>102</v>
      </c>
      <c r="R13" s="59" t="s">
        <v>103</v>
      </c>
      <c r="S13" s="59" t="s">
        <v>126</v>
      </c>
      <c r="T13" s="59" t="s">
        <v>127</v>
      </c>
      <c r="U13" s="53">
        <v>261</v>
      </c>
      <c r="V13" s="54">
        <v>7</v>
      </c>
      <c r="W13" s="54" t="s">
        <v>106</v>
      </c>
      <c r="X13" s="54">
        <v>317</v>
      </c>
      <c r="Y13" s="54">
        <v>3</v>
      </c>
      <c r="Z13" s="54" t="s">
        <v>106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50.77</v>
      </c>
      <c r="AI13" s="59" t="s">
        <v>128</v>
      </c>
      <c r="AJ13" s="59" t="s">
        <v>108</v>
      </c>
      <c r="AK13" s="59">
        <f>O13</f>
        <v>1461</v>
      </c>
      <c r="AL13" s="59" t="s">
        <v>129</v>
      </c>
      <c r="AM13" s="59">
        <v>1</v>
      </c>
      <c r="AN13" s="44" t="s">
        <v>110</v>
      </c>
    </row>
    <row r="14" spans="1:40" s="60" customFormat="1" x14ac:dyDescent="0.3">
      <c r="A14" s="104" t="s">
        <v>286</v>
      </c>
      <c r="B14" s="44" t="s">
        <v>216</v>
      </c>
      <c r="C14" s="47">
        <v>2</v>
      </c>
      <c r="D14" s="47" t="s">
        <v>96</v>
      </c>
      <c r="E14" s="44" t="s">
        <v>288</v>
      </c>
      <c r="F14" s="89" t="s">
        <v>185</v>
      </c>
      <c r="G14" s="89" t="s">
        <v>219</v>
      </c>
      <c r="H14" s="89">
        <v>15</v>
      </c>
      <c r="I14" s="44" t="s">
        <v>270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1461</v>
      </c>
      <c r="P14" s="59" t="s">
        <v>101</v>
      </c>
      <c r="Q14" s="59" t="s">
        <v>102</v>
      </c>
      <c r="R14" s="59" t="s">
        <v>103</v>
      </c>
      <c r="S14" s="59" t="s">
        <v>126</v>
      </c>
      <c r="T14" s="59" t="s">
        <v>127</v>
      </c>
      <c r="U14" s="53">
        <v>261</v>
      </c>
      <c r="V14" s="54">
        <v>7</v>
      </c>
      <c r="W14" s="54" t="s">
        <v>106</v>
      </c>
      <c r="X14" s="54">
        <v>317</v>
      </c>
      <c r="Y14" s="54">
        <v>3</v>
      </c>
      <c r="Z14" s="54" t="s">
        <v>106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50.77</v>
      </c>
      <c r="AI14" s="59" t="s">
        <v>128</v>
      </c>
      <c r="AJ14" s="59" t="s">
        <v>108</v>
      </c>
      <c r="AK14" s="59">
        <f t="shared" ref="AK14:AK16" si="0">O14</f>
        <v>1461</v>
      </c>
      <c r="AL14" s="59" t="s">
        <v>129</v>
      </c>
      <c r="AM14" s="54">
        <v>1</v>
      </c>
      <c r="AN14" s="44" t="s">
        <v>110</v>
      </c>
    </row>
    <row r="15" spans="1:40" s="60" customFormat="1" x14ac:dyDescent="0.3">
      <c r="A15" s="104" t="s">
        <v>218</v>
      </c>
      <c r="B15" s="44" t="s">
        <v>217</v>
      </c>
      <c r="C15" s="47">
        <v>2</v>
      </c>
      <c r="D15" s="47" t="s">
        <v>96</v>
      </c>
      <c r="E15" s="44" t="s">
        <v>289</v>
      </c>
      <c r="F15" s="89" t="s">
        <v>185</v>
      </c>
      <c r="G15" s="89" t="s">
        <v>175</v>
      </c>
      <c r="H15" s="44" t="s">
        <v>220</v>
      </c>
      <c r="I15" s="44" t="s">
        <v>270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1461</v>
      </c>
      <c r="P15" s="59" t="s">
        <v>101</v>
      </c>
      <c r="Q15" s="59" t="s">
        <v>102</v>
      </c>
      <c r="R15" s="59" t="s">
        <v>103</v>
      </c>
      <c r="S15" s="59" t="s">
        <v>126</v>
      </c>
      <c r="T15" s="59" t="s">
        <v>127</v>
      </c>
      <c r="U15" s="53">
        <v>291</v>
      </c>
      <c r="V15" s="54">
        <v>23</v>
      </c>
      <c r="W15" s="54" t="s">
        <v>106</v>
      </c>
      <c r="X15" s="54">
        <v>145</v>
      </c>
      <c r="Y15" s="54">
        <v>3</v>
      </c>
      <c r="Z15" s="54" t="s">
        <v>106</v>
      </c>
      <c r="AA15" s="51">
        <v>228</v>
      </c>
      <c r="AB15" s="51">
        <v>33</v>
      </c>
      <c r="AC15" s="54" t="s">
        <v>106</v>
      </c>
      <c r="AD15" s="51">
        <v>143</v>
      </c>
      <c r="AE15" s="51">
        <v>43</v>
      </c>
      <c r="AF15" s="54" t="s">
        <v>106</v>
      </c>
      <c r="AG15" s="54" t="s">
        <v>124</v>
      </c>
      <c r="AH15" s="52">
        <v>47.48</v>
      </c>
      <c r="AI15" s="59" t="s">
        <v>138</v>
      </c>
      <c r="AJ15" s="59" t="s">
        <v>108</v>
      </c>
      <c r="AK15" s="59">
        <f t="shared" si="0"/>
        <v>1461</v>
      </c>
      <c r="AL15" s="59" t="s">
        <v>129</v>
      </c>
      <c r="AM15" s="54">
        <v>2</v>
      </c>
      <c r="AN15" s="44" t="s">
        <v>110</v>
      </c>
    </row>
    <row r="16" spans="1:40" s="60" customFormat="1" x14ac:dyDescent="0.3">
      <c r="A16" s="104" t="s">
        <v>218</v>
      </c>
      <c r="B16" s="44" t="s">
        <v>217</v>
      </c>
      <c r="C16" s="47">
        <v>2</v>
      </c>
      <c r="D16" s="47" t="s">
        <v>96</v>
      </c>
      <c r="E16" s="44" t="s">
        <v>289</v>
      </c>
      <c r="F16" s="89" t="s">
        <v>185</v>
      </c>
      <c r="G16" s="89" t="s">
        <v>219</v>
      </c>
      <c r="H16" s="89" t="s">
        <v>220</v>
      </c>
      <c r="I16" s="44" t="s">
        <v>270</v>
      </c>
      <c r="J16" s="59" t="s">
        <v>97</v>
      </c>
      <c r="K16" s="59" t="s">
        <v>124</v>
      </c>
      <c r="L16" s="59" t="s">
        <v>99</v>
      </c>
      <c r="M16" s="59">
        <v>4</v>
      </c>
      <c r="N16" s="59" t="s">
        <v>100</v>
      </c>
      <c r="O16" s="59">
        <v>1461</v>
      </c>
      <c r="P16" s="59" t="s">
        <v>101</v>
      </c>
      <c r="Q16" s="59" t="s">
        <v>102</v>
      </c>
      <c r="R16" s="59" t="s">
        <v>103</v>
      </c>
      <c r="S16" s="59" t="s">
        <v>126</v>
      </c>
      <c r="T16" s="59" t="s">
        <v>127</v>
      </c>
      <c r="U16" s="53">
        <v>291</v>
      </c>
      <c r="V16" s="54">
        <v>23</v>
      </c>
      <c r="W16" s="54" t="s">
        <v>106</v>
      </c>
      <c r="X16" s="54">
        <v>145</v>
      </c>
      <c r="Y16" s="54">
        <v>3</v>
      </c>
      <c r="Z16" s="54" t="s">
        <v>106</v>
      </c>
      <c r="AA16" s="51">
        <v>228</v>
      </c>
      <c r="AB16" s="51">
        <v>33</v>
      </c>
      <c r="AC16" s="54" t="s">
        <v>106</v>
      </c>
      <c r="AD16" s="51">
        <v>143</v>
      </c>
      <c r="AE16" s="51">
        <v>43</v>
      </c>
      <c r="AF16" s="54" t="s">
        <v>106</v>
      </c>
      <c r="AG16" s="54" t="s">
        <v>124</v>
      </c>
      <c r="AH16" s="52">
        <v>47.48</v>
      </c>
      <c r="AI16" s="59" t="s">
        <v>138</v>
      </c>
      <c r="AJ16" s="59" t="s">
        <v>108</v>
      </c>
      <c r="AK16" s="59">
        <f t="shared" si="0"/>
        <v>1461</v>
      </c>
      <c r="AL16" s="59" t="s">
        <v>129</v>
      </c>
      <c r="AM16" s="54">
        <v>2</v>
      </c>
      <c r="AN16" s="44" t="s">
        <v>110</v>
      </c>
    </row>
    <row r="24" spans="4:4" x14ac:dyDescent="0.3">
      <c r="D24" s="90"/>
    </row>
    <row r="25" spans="4:4" x14ac:dyDescent="0.3">
      <c r="D25" s="90"/>
    </row>
  </sheetData>
  <autoFilter ref="A12:A16" xr:uid="{00000000-0009-0000-0000-000004000000}"/>
  <mergeCells count="16">
    <mergeCell ref="A8:A11"/>
    <mergeCell ref="AG7:AM7"/>
    <mergeCell ref="G8:G11"/>
    <mergeCell ref="E2:I3"/>
    <mergeCell ref="B7:I7"/>
    <mergeCell ref="J7:T7"/>
    <mergeCell ref="U7:AF7"/>
    <mergeCell ref="B8:B11"/>
    <mergeCell ref="C8:C11"/>
    <mergeCell ref="D8:D11"/>
    <mergeCell ref="E8:E11"/>
    <mergeCell ref="F8:F11"/>
    <mergeCell ref="H8:H11"/>
    <mergeCell ref="I8:I11"/>
    <mergeCell ref="U8:Z8"/>
    <mergeCell ref="AA8:AF8"/>
  </mergeCells>
  <pageMargins left="0.22" right="0.2" top="0.85" bottom="0.74803149606299213" header="0.31496062992125984" footer="0.31496062992125984"/>
  <pageSetup paperSize="8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N34"/>
  <sheetViews>
    <sheetView zoomScaleNormal="100" workbookViewId="0"/>
  </sheetViews>
  <sheetFormatPr baseColWidth="10" defaultColWidth="11.5546875" defaultRowHeight="14.4" x14ac:dyDescent="0.3"/>
  <cols>
    <col min="1" max="1" width="34.10937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0.88671875" style="57" bestFit="1" customWidth="1"/>
    <col min="6" max="6" width="5.109375" style="57" bestFit="1" customWidth="1"/>
    <col min="7" max="7" width="7.109375" style="57" bestFit="1" customWidth="1"/>
    <col min="8" max="8" width="14.441406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5" style="57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129" t="s">
        <v>4</v>
      </c>
      <c r="K8" s="63" t="s">
        <v>5</v>
      </c>
      <c r="L8" s="129" t="s">
        <v>6</v>
      </c>
      <c r="M8" s="63" t="s">
        <v>7</v>
      </c>
      <c r="N8" s="129" t="s">
        <v>8</v>
      </c>
      <c r="O8" s="63" t="s">
        <v>9</v>
      </c>
      <c r="P8" s="129" t="s">
        <v>10</v>
      </c>
      <c r="Q8" s="63" t="s">
        <v>11</v>
      </c>
      <c r="R8" s="129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28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689</v>
      </c>
      <c r="X11" s="74" t="s">
        <v>65</v>
      </c>
      <c r="Y11" s="74" t="s">
        <v>65</v>
      </c>
      <c r="Z11" s="76" t="s">
        <v>689</v>
      </c>
      <c r="AA11" s="74" t="s">
        <v>65</v>
      </c>
      <c r="AB11" s="74" t="s">
        <v>65</v>
      </c>
      <c r="AC11" s="76" t="s">
        <v>689</v>
      </c>
      <c r="AD11" s="74" t="s">
        <v>65</v>
      </c>
      <c r="AE11" s="74" t="s">
        <v>65</v>
      </c>
      <c r="AF11" s="76" t="s">
        <v>689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127"/>
      <c r="B12" s="127"/>
      <c r="C12" s="127"/>
      <c r="D12" s="127"/>
      <c r="E12" s="127"/>
      <c r="F12" s="127"/>
      <c r="G12" s="127"/>
      <c r="H12" s="127"/>
      <c r="I12" s="127"/>
      <c r="J12" s="128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3">
      <c r="A13" s="105" t="s">
        <v>672</v>
      </c>
      <c r="B13" s="41" t="s">
        <v>673</v>
      </c>
      <c r="C13" s="81">
        <v>2</v>
      </c>
      <c r="D13" s="81" t="s">
        <v>96</v>
      </c>
      <c r="E13" s="41" t="s">
        <v>674</v>
      </c>
      <c r="F13" s="109" t="s">
        <v>551</v>
      </c>
      <c r="G13" s="109" t="s">
        <v>680</v>
      </c>
      <c r="H13" s="109" t="s">
        <v>679</v>
      </c>
      <c r="I13" s="41" t="s">
        <v>270</v>
      </c>
      <c r="J13" s="106" t="s">
        <v>97</v>
      </c>
      <c r="K13" s="106" t="s">
        <v>124</v>
      </c>
      <c r="L13" s="106" t="s">
        <v>99</v>
      </c>
      <c r="M13" s="106">
        <v>4</v>
      </c>
      <c r="N13" s="106" t="s">
        <v>100</v>
      </c>
      <c r="O13" s="106">
        <v>1461</v>
      </c>
      <c r="P13" s="106" t="s">
        <v>101</v>
      </c>
      <c r="Q13" s="106" t="s">
        <v>102</v>
      </c>
      <c r="R13" s="106" t="s">
        <v>103</v>
      </c>
      <c r="S13" s="106" t="s">
        <v>126</v>
      </c>
      <c r="T13" s="106" t="s">
        <v>127</v>
      </c>
      <c r="U13" s="110">
        <v>177</v>
      </c>
      <c r="V13" s="106">
        <v>70</v>
      </c>
      <c r="W13" s="106">
        <v>0.01</v>
      </c>
      <c r="X13" s="106">
        <v>197</v>
      </c>
      <c r="Y13" s="106">
        <v>17</v>
      </c>
      <c r="Z13" s="106">
        <v>0.02</v>
      </c>
      <c r="AA13" s="83">
        <v>142</v>
      </c>
      <c r="AB13" s="83">
        <v>68</v>
      </c>
      <c r="AC13" s="82">
        <v>0.03</v>
      </c>
      <c r="AD13" s="83">
        <v>153</v>
      </c>
      <c r="AE13" s="83">
        <v>56</v>
      </c>
      <c r="AF13" s="82">
        <v>7.0000000000000007E-2</v>
      </c>
      <c r="AG13" s="106" t="s">
        <v>124</v>
      </c>
      <c r="AH13" s="107">
        <v>52.4</v>
      </c>
      <c r="AI13" s="106" t="s">
        <v>128</v>
      </c>
      <c r="AJ13" s="106" t="s">
        <v>108</v>
      </c>
      <c r="AK13" s="106">
        <f t="shared" ref="AK13:AK27" si="0">O13</f>
        <v>1461</v>
      </c>
      <c r="AL13" s="106" t="s">
        <v>129</v>
      </c>
      <c r="AM13" s="106">
        <v>1</v>
      </c>
      <c r="AN13" s="41" t="s">
        <v>110</v>
      </c>
    </row>
    <row r="14" spans="1:40" s="103" customFormat="1" x14ac:dyDescent="0.3">
      <c r="A14" s="105" t="s">
        <v>672</v>
      </c>
      <c r="B14" s="41" t="s">
        <v>673</v>
      </c>
      <c r="C14" s="81">
        <v>2</v>
      </c>
      <c r="D14" s="81" t="s">
        <v>96</v>
      </c>
      <c r="E14" s="41" t="s">
        <v>674</v>
      </c>
      <c r="F14" s="109" t="s">
        <v>551</v>
      </c>
      <c r="G14" s="109" t="s">
        <v>680</v>
      </c>
      <c r="H14" s="109" t="s">
        <v>681</v>
      </c>
      <c r="I14" s="41" t="s">
        <v>270</v>
      </c>
      <c r="J14" s="106" t="s">
        <v>97</v>
      </c>
      <c r="K14" s="106" t="s">
        <v>124</v>
      </c>
      <c r="L14" s="106" t="s">
        <v>99</v>
      </c>
      <c r="M14" s="106">
        <v>4</v>
      </c>
      <c r="N14" s="106" t="s">
        <v>100</v>
      </c>
      <c r="O14" s="106">
        <v>1461</v>
      </c>
      <c r="P14" s="106" t="s">
        <v>101</v>
      </c>
      <c r="Q14" s="106" t="s">
        <v>102</v>
      </c>
      <c r="R14" s="106" t="s">
        <v>103</v>
      </c>
      <c r="S14" s="106" t="s">
        <v>126</v>
      </c>
      <c r="T14" s="106" t="s">
        <v>127</v>
      </c>
      <c r="U14" s="110">
        <v>177</v>
      </c>
      <c r="V14" s="106">
        <v>70</v>
      </c>
      <c r="W14" s="106">
        <v>0.01</v>
      </c>
      <c r="X14" s="106">
        <v>197</v>
      </c>
      <c r="Y14" s="106">
        <v>17</v>
      </c>
      <c r="Z14" s="106">
        <v>0.02</v>
      </c>
      <c r="AA14" s="83">
        <v>142</v>
      </c>
      <c r="AB14" s="83">
        <v>68</v>
      </c>
      <c r="AC14" s="82">
        <v>0.03</v>
      </c>
      <c r="AD14" s="83">
        <v>153</v>
      </c>
      <c r="AE14" s="83">
        <v>56</v>
      </c>
      <c r="AF14" s="82">
        <v>7.0000000000000007E-2</v>
      </c>
      <c r="AG14" s="106" t="s">
        <v>124</v>
      </c>
      <c r="AH14" s="107">
        <v>52.4</v>
      </c>
      <c r="AI14" s="106" t="s">
        <v>128</v>
      </c>
      <c r="AJ14" s="106" t="s">
        <v>108</v>
      </c>
      <c r="AK14" s="106">
        <f t="shared" si="0"/>
        <v>1461</v>
      </c>
      <c r="AL14" s="106" t="s">
        <v>129</v>
      </c>
      <c r="AM14" s="106">
        <v>1</v>
      </c>
      <c r="AN14" s="41" t="s">
        <v>110</v>
      </c>
    </row>
    <row r="15" spans="1:40" s="103" customFormat="1" x14ac:dyDescent="0.3">
      <c r="A15" s="105" t="s">
        <v>672</v>
      </c>
      <c r="B15" s="41" t="s">
        <v>673</v>
      </c>
      <c r="C15" s="81">
        <v>2</v>
      </c>
      <c r="D15" s="81" t="s">
        <v>96</v>
      </c>
      <c r="E15" s="41" t="s">
        <v>674</v>
      </c>
      <c r="F15" s="109" t="s">
        <v>551</v>
      </c>
      <c r="G15" s="109" t="s">
        <v>680</v>
      </c>
      <c r="H15" s="109" t="s">
        <v>682</v>
      </c>
      <c r="I15" s="41" t="s">
        <v>270</v>
      </c>
      <c r="J15" s="106" t="s">
        <v>97</v>
      </c>
      <c r="K15" s="106" t="s">
        <v>124</v>
      </c>
      <c r="L15" s="106" t="s">
        <v>99</v>
      </c>
      <c r="M15" s="106">
        <v>4</v>
      </c>
      <c r="N15" s="106" t="s">
        <v>100</v>
      </c>
      <c r="O15" s="106">
        <v>1461</v>
      </c>
      <c r="P15" s="106" t="s">
        <v>101</v>
      </c>
      <c r="Q15" s="106" t="s">
        <v>102</v>
      </c>
      <c r="R15" s="106" t="s">
        <v>103</v>
      </c>
      <c r="S15" s="106" t="s">
        <v>126</v>
      </c>
      <c r="T15" s="106" t="s">
        <v>127</v>
      </c>
      <c r="U15" s="110">
        <v>177</v>
      </c>
      <c r="V15" s="106">
        <v>70</v>
      </c>
      <c r="W15" s="106">
        <v>0.01</v>
      </c>
      <c r="X15" s="106">
        <v>197</v>
      </c>
      <c r="Y15" s="106">
        <v>17</v>
      </c>
      <c r="Z15" s="106">
        <v>0.02</v>
      </c>
      <c r="AA15" s="83">
        <v>142</v>
      </c>
      <c r="AB15" s="83">
        <v>68</v>
      </c>
      <c r="AC15" s="82">
        <v>0.03</v>
      </c>
      <c r="AD15" s="83">
        <v>153</v>
      </c>
      <c r="AE15" s="83">
        <v>56</v>
      </c>
      <c r="AF15" s="82">
        <v>7.0000000000000007E-2</v>
      </c>
      <c r="AG15" s="106" t="s">
        <v>124</v>
      </c>
      <c r="AH15" s="107">
        <v>52.4</v>
      </c>
      <c r="AI15" s="106" t="s">
        <v>128</v>
      </c>
      <c r="AJ15" s="106" t="s">
        <v>108</v>
      </c>
      <c r="AK15" s="106">
        <f t="shared" si="0"/>
        <v>1461</v>
      </c>
      <c r="AL15" s="106" t="s">
        <v>129</v>
      </c>
      <c r="AM15" s="106">
        <v>1</v>
      </c>
      <c r="AN15" s="41" t="s">
        <v>110</v>
      </c>
    </row>
    <row r="16" spans="1:40" s="103" customFormat="1" x14ac:dyDescent="0.3">
      <c r="A16" s="105" t="s">
        <v>684</v>
      </c>
      <c r="B16" s="41" t="s">
        <v>673</v>
      </c>
      <c r="C16" s="81">
        <v>2</v>
      </c>
      <c r="D16" s="81" t="s">
        <v>96</v>
      </c>
      <c r="E16" s="41" t="s">
        <v>674</v>
      </c>
      <c r="F16" s="109" t="s">
        <v>551</v>
      </c>
      <c r="G16" s="109" t="s">
        <v>683</v>
      </c>
      <c r="H16" s="109" t="s">
        <v>679</v>
      </c>
      <c r="I16" s="41" t="s">
        <v>270</v>
      </c>
      <c r="J16" s="106" t="s">
        <v>97</v>
      </c>
      <c r="K16" s="106" t="s">
        <v>124</v>
      </c>
      <c r="L16" s="106" t="s">
        <v>99</v>
      </c>
      <c r="M16" s="106">
        <v>4</v>
      </c>
      <c r="N16" s="106" t="s">
        <v>100</v>
      </c>
      <c r="O16" s="106">
        <v>1461</v>
      </c>
      <c r="P16" s="106" t="s">
        <v>101</v>
      </c>
      <c r="Q16" s="106" t="s">
        <v>102</v>
      </c>
      <c r="R16" s="106" t="s">
        <v>103</v>
      </c>
      <c r="S16" s="106" t="s">
        <v>126</v>
      </c>
      <c r="T16" s="106" t="s">
        <v>127</v>
      </c>
      <c r="U16" s="110">
        <v>177</v>
      </c>
      <c r="V16" s="106">
        <v>70</v>
      </c>
      <c r="W16" s="106">
        <v>0.01</v>
      </c>
      <c r="X16" s="106">
        <v>197</v>
      </c>
      <c r="Y16" s="106">
        <v>17</v>
      </c>
      <c r="Z16" s="106">
        <v>0.02</v>
      </c>
      <c r="AA16" s="83">
        <v>142</v>
      </c>
      <c r="AB16" s="83">
        <v>68</v>
      </c>
      <c r="AC16" s="82">
        <v>0.03</v>
      </c>
      <c r="AD16" s="83">
        <v>153</v>
      </c>
      <c r="AE16" s="83">
        <v>56</v>
      </c>
      <c r="AF16" s="82">
        <v>7.0000000000000007E-2</v>
      </c>
      <c r="AG16" s="106" t="s">
        <v>124</v>
      </c>
      <c r="AH16" s="107">
        <v>52.4</v>
      </c>
      <c r="AI16" s="106" t="s">
        <v>128</v>
      </c>
      <c r="AJ16" s="106" t="s">
        <v>108</v>
      </c>
      <c r="AK16" s="106">
        <f t="shared" si="0"/>
        <v>1461</v>
      </c>
      <c r="AL16" s="106" t="s">
        <v>129</v>
      </c>
      <c r="AM16" s="106">
        <v>1</v>
      </c>
      <c r="AN16" s="41" t="s">
        <v>110</v>
      </c>
    </row>
    <row r="17" spans="1:40" s="103" customFormat="1" x14ac:dyDescent="0.3">
      <c r="A17" s="105" t="s">
        <v>672</v>
      </c>
      <c r="B17" s="41" t="s">
        <v>678</v>
      </c>
      <c r="C17" s="81">
        <v>2</v>
      </c>
      <c r="D17" s="81" t="s">
        <v>96</v>
      </c>
      <c r="E17" s="41" t="s">
        <v>674</v>
      </c>
      <c r="F17" s="109" t="s">
        <v>551</v>
      </c>
      <c r="G17" s="109" t="s">
        <v>680</v>
      </c>
      <c r="H17" s="109" t="s">
        <v>679</v>
      </c>
      <c r="I17" s="41" t="s">
        <v>270</v>
      </c>
      <c r="J17" s="106" t="s">
        <v>97</v>
      </c>
      <c r="K17" s="106" t="s">
        <v>124</v>
      </c>
      <c r="L17" s="106" t="s">
        <v>99</v>
      </c>
      <c r="M17" s="106">
        <v>4</v>
      </c>
      <c r="N17" s="106" t="s">
        <v>100</v>
      </c>
      <c r="O17" s="106">
        <v>1461</v>
      </c>
      <c r="P17" s="106" t="s">
        <v>101</v>
      </c>
      <c r="Q17" s="106" t="s">
        <v>102</v>
      </c>
      <c r="R17" s="106" t="s">
        <v>103</v>
      </c>
      <c r="S17" s="106" t="s">
        <v>126</v>
      </c>
      <c r="T17" s="106" t="s">
        <v>127</v>
      </c>
      <c r="U17" s="110">
        <v>55</v>
      </c>
      <c r="V17" s="106">
        <v>14</v>
      </c>
      <c r="W17" s="106">
        <v>0.03</v>
      </c>
      <c r="X17" s="106">
        <v>86</v>
      </c>
      <c r="Y17" s="106">
        <v>26</v>
      </c>
      <c r="Z17" s="106">
        <v>0.03</v>
      </c>
      <c r="AA17" s="83" t="s">
        <v>113</v>
      </c>
      <c r="AB17" s="83" t="s">
        <v>113</v>
      </c>
      <c r="AC17" s="82" t="s">
        <v>113</v>
      </c>
      <c r="AD17" s="83" t="s">
        <v>113</v>
      </c>
      <c r="AE17" s="83" t="s">
        <v>113</v>
      </c>
      <c r="AF17" s="82" t="s">
        <v>113</v>
      </c>
      <c r="AG17" s="106" t="s">
        <v>124</v>
      </c>
      <c r="AH17" s="107">
        <v>52.4</v>
      </c>
      <c r="AI17" s="106" t="s">
        <v>128</v>
      </c>
      <c r="AJ17" s="106" t="s">
        <v>108</v>
      </c>
      <c r="AK17" s="106">
        <f t="shared" si="0"/>
        <v>1461</v>
      </c>
      <c r="AL17" s="106" t="s">
        <v>129</v>
      </c>
      <c r="AM17" s="106">
        <v>2</v>
      </c>
      <c r="AN17" s="41" t="s">
        <v>110</v>
      </c>
    </row>
    <row r="18" spans="1:40" s="103" customFormat="1" x14ac:dyDescent="0.3">
      <c r="A18" s="105" t="s">
        <v>672</v>
      </c>
      <c r="B18" s="41" t="s">
        <v>678</v>
      </c>
      <c r="C18" s="81">
        <v>2</v>
      </c>
      <c r="D18" s="81" t="s">
        <v>96</v>
      </c>
      <c r="E18" s="41" t="s">
        <v>674</v>
      </c>
      <c r="F18" s="109" t="s">
        <v>551</v>
      </c>
      <c r="G18" s="109" t="s">
        <v>680</v>
      </c>
      <c r="H18" s="109" t="s">
        <v>681</v>
      </c>
      <c r="I18" s="41" t="s">
        <v>270</v>
      </c>
      <c r="J18" s="106" t="s">
        <v>97</v>
      </c>
      <c r="K18" s="106" t="s">
        <v>124</v>
      </c>
      <c r="L18" s="106" t="s">
        <v>99</v>
      </c>
      <c r="M18" s="106">
        <v>4</v>
      </c>
      <c r="N18" s="106" t="s">
        <v>100</v>
      </c>
      <c r="O18" s="106">
        <v>1461</v>
      </c>
      <c r="P18" s="106" t="s">
        <v>101</v>
      </c>
      <c r="Q18" s="106" t="s">
        <v>102</v>
      </c>
      <c r="R18" s="106" t="s">
        <v>103</v>
      </c>
      <c r="S18" s="106" t="s">
        <v>126</v>
      </c>
      <c r="T18" s="106" t="s">
        <v>127</v>
      </c>
      <c r="U18" s="110">
        <v>55</v>
      </c>
      <c r="V18" s="106">
        <v>14</v>
      </c>
      <c r="W18" s="106">
        <v>0.03</v>
      </c>
      <c r="X18" s="106">
        <v>86</v>
      </c>
      <c r="Y18" s="106">
        <v>26</v>
      </c>
      <c r="Z18" s="106">
        <v>0.03</v>
      </c>
      <c r="AA18" s="83" t="s">
        <v>113</v>
      </c>
      <c r="AB18" s="83" t="s">
        <v>113</v>
      </c>
      <c r="AC18" s="82" t="s">
        <v>113</v>
      </c>
      <c r="AD18" s="83" t="s">
        <v>113</v>
      </c>
      <c r="AE18" s="83" t="s">
        <v>113</v>
      </c>
      <c r="AF18" s="82" t="s">
        <v>113</v>
      </c>
      <c r="AG18" s="106" t="s">
        <v>124</v>
      </c>
      <c r="AH18" s="107">
        <v>52.4</v>
      </c>
      <c r="AI18" s="106" t="s">
        <v>128</v>
      </c>
      <c r="AJ18" s="106" t="s">
        <v>108</v>
      </c>
      <c r="AK18" s="106">
        <f t="shared" si="0"/>
        <v>1461</v>
      </c>
      <c r="AL18" s="106" t="s">
        <v>129</v>
      </c>
      <c r="AM18" s="106">
        <v>2</v>
      </c>
      <c r="AN18" s="41" t="s">
        <v>110</v>
      </c>
    </row>
    <row r="19" spans="1:40" s="103" customFormat="1" x14ac:dyDescent="0.3">
      <c r="A19" s="105" t="s">
        <v>672</v>
      </c>
      <c r="B19" s="41" t="s">
        <v>678</v>
      </c>
      <c r="C19" s="81">
        <v>2</v>
      </c>
      <c r="D19" s="81" t="s">
        <v>96</v>
      </c>
      <c r="E19" s="41" t="s">
        <v>674</v>
      </c>
      <c r="F19" s="109" t="s">
        <v>551</v>
      </c>
      <c r="G19" s="109" t="s">
        <v>680</v>
      </c>
      <c r="H19" s="109" t="s">
        <v>682</v>
      </c>
      <c r="I19" s="41" t="s">
        <v>270</v>
      </c>
      <c r="J19" s="106" t="s">
        <v>97</v>
      </c>
      <c r="K19" s="106" t="s">
        <v>124</v>
      </c>
      <c r="L19" s="106" t="s">
        <v>99</v>
      </c>
      <c r="M19" s="106">
        <v>4</v>
      </c>
      <c r="N19" s="106" t="s">
        <v>100</v>
      </c>
      <c r="O19" s="106">
        <v>1461</v>
      </c>
      <c r="P19" s="106" t="s">
        <v>101</v>
      </c>
      <c r="Q19" s="106" t="s">
        <v>102</v>
      </c>
      <c r="R19" s="106" t="s">
        <v>103</v>
      </c>
      <c r="S19" s="106" t="s">
        <v>126</v>
      </c>
      <c r="T19" s="106" t="s">
        <v>127</v>
      </c>
      <c r="U19" s="110">
        <v>55</v>
      </c>
      <c r="V19" s="106">
        <v>14</v>
      </c>
      <c r="W19" s="106">
        <v>0.03</v>
      </c>
      <c r="X19" s="106">
        <v>86</v>
      </c>
      <c r="Y19" s="106">
        <v>26</v>
      </c>
      <c r="Z19" s="106">
        <v>0.03</v>
      </c>
      <c r="AA19" s="83" t="s">
        <v>113</v>
      </c>
      <c r="AB19" s="83" t="s">
        <v>113</v>
      </c>
      <c r="AC19" s="82" t="s">
        <v>113</v>
      </c>
      <c r="AD19" s="83" t="s">
        <v>113</v>
      </c>
      <c r="AE19" s="83" t="s">
        <v>113</v>
      </c>
      <c r="AF19" s="82" t="s">
        <v>113</v>
      </c>
      <c r="AG19" s="106" t="s">
        <v>124</v>
      </c>
      <c r="AH19" s="107">
        <v>52.4</v>
      </c>
      <c r="AI19" s="106" t="s">
        <v>128</v>
      </c>
      <c r="AJ19" s="106" t="s">
        <v>108</v>
      </c>
      <c r="AK19" s="106">
        <f t="shared" si="0"/>
        <v>1461</v>
      </c>
      <c r="AL19" s="106" t="s">
        <v>129</v>
      </c>
      <c r="AM19" s="106">
        <v>2</v>
      </c>
      <c r="AN19" s="41" t="s">
        <v>110</v>
      </c>
    </row>
    <row r="20" spans="1:40" s="103" customFormat="1" x14ac:dyDescent="0.3">
      <c r="A20" s="105" t="s">
        <v>684</v>
      </c>
      <c r="B20" s="41" t="s">
        <v>678</v>
      </c>
      <c r="C20" s="81">
        <v>2</v>
      </c>
      <c r="D20" s="81" t="s">
        <v>96</v>
      </c>
      <c r="E20" s="41" t="s">
        <v>674</v>
      </c>
      <c r="F20" s="109" t="s">
        <v>551</v>
      </c>
      <c r="G20" s="109" t="s">
        <v>683</v>
      </c>
      <c r="H20" s="109" t="s">
        <v>679</v>
      </c>
      <c r="I20" s="41" t="s">
        <v>270</v>
      </c>
      <c r="J20" s="106" t="s">
        <v>97</v>
      </c>
      <c r="K20" s="106" t="s">
        <v>124</v>
      </c>
      <c r="L20" s="106" t="s">
        <v>99</v>
      </c>
      <c r="M20" s="106">
        <v>4</v>
      </c>
      <c r="N20" s="106" t="s">
        <v>100</v>
      </c>
      <c r="O20" s="106">
        <v>1461</v>
      </c>
      <c r="P20" s="106" t="s">
        <v>101</v>
      </c>
      <c r="Q20" s="106" t="s">
        <v>102</v>
      </c>
      <c r="R20" s="106" t="s">
        <v>103</v>
      </c>
      <c r="S20" s="106" t="s">
        <v>126</v>
      </c>
      <c r="T20" s="106" t="s">
        <v>127</v>
      </c>
      <c r="U20" s="110">
        <v>55</v>
      </c>
      <c r="V20" s="106">
        <v>14</v>
      </c>
      <c r="W20" s="106">
        <v>0.03</v>
      </c>
      <c r="X20" s="106">
        <v>86</v>
      </c>
      <c r="Y20" s="106">
        <v>26</v>
      </c>
      <c r="Z20" s="106">
        <v>0.03</v>
      </c>
      <c r="AA20" s="83" t="s">
        <v>113</v>
      </c>
      <c r="AB20" s="83" t="s">
        <v>113</v>
      </c>
      <c r="AC20" s="82" t="s">
        <v>113</v>
      </c>
      <c r="AD20" s="83" t="s">
        <v>113</v>
      </c>
      <c r="AE20" s="83" t="s">
        <v>113</v>
      </c>
      <c r="AF20" s="82" t="s">
        <v>113</v>
      </c>
      <c r="AG20" s="106" t="s">
        <v>124</v>
      </c>
      <c r="AH20" s="107">
        <v>52.4</v>
      </c>
      <c r="AI20" s="106" t="s">
        <v>128</v>
      </c>
      <c r="AJ20" s="106" t="s">
        <v>108</v>
      </c>
      <c r="AK20" s="106">
        <f t="shared" si="0"/>
        <v>1461</v>
      </c>
      <c r="AL20" s="106" t="s">
        <v>129</v>
      </c>
      <c r="AM20" s="106">
        <v>2</v>
      </c>
      <c r="AN20" s="41" t="s">
        <v>110</v>
      </c>
    </row>
    <row r="21" spans="1:40" s="60" customFormat="1" x14ac:dyDescent="0.3">
      <c r="A21" s="104" t="s">
        <v>677</v>
      </c>
      <c r="B21" s="44" t="s">
        <v>675</v>
      </c>
      <c r="C21" s="47">
        <v>2</v>
      </c>
      <c r="D21" s="47" t="s">
        <v>96</v>
      </c>
      <c r="E21" s="44" t="s">
        <v>676</v>
      </c>
      <c r="F21" s="89" t="s">
        <v>551</v>
      </c>
      <c r="G21" s="89" t="s">
        <v>680</v>
      </c>
      <c r="H21" s="89" t="s">
        <v>685</v>
      </c>
      <c r="I21" s="44" t="s">
        <v>270</v>
      </c>
      <c r="J21" s="59" t="s">
        <v>97</v>
      </c>
      <c r="K21" s="59" t="s">
        <v>124</v>
      </c>
      <c r="L21" s="59" t="s">
        <v>99</v>
      </c>
      <c r="M21" s="59">
        <v>4</v>
      </c>
      <c r="N21" s="59" t="s">
        <v>100</v>
      </c>
      <c r="O21" s="59">
        <v>1461</v>
      </c>
      <c r="P21" s="59" t="s">
        <v>101</v>
      </c>
      <c r="Q21" s="59" t="s">
        <v>102</v>
      </c>
      <c r="R21" s="59" t="s">
        <v>103</v>
      </c>
      <c r="S21" s="59" t="s">
        <v>126</v>
      </c>
      <c r="T21" s="59" t="s">
        <v>127</v>
      </c>
      <c r="U21" s="53">
        <v>92</v>
      </c>
      <c r="V21" s="54">
        <v>191</v>
      </c>
      <c r="W21" s="54">
        <v>7.0000000000000007E-2</v>
      </c>
      <c r="X21" s="54">
        <v>104</v>
      </c>
      <c r="Y21" s="54">
        <v>51</v>
      </c>
      <c r="Z21" s="54">
        <v>0.03</v>
      </c>
      <c r="AA21" s="51" t="s">
        <v>113</v>
      </c>
      <c r="AB21" s="51" t="s">
        <v>113</v>
      </c>
      <c r="AC21" s="49" t="s">
        <v>113</v>
      </c>
      <c r="AD21" s="51" t="s">
        <v>113</v>
      </c>
      <c r="AE21" s="51" t="s">
        <v>113</v>
      </c>
      <c r="AF21" s="49" t="s">
        <v>113</v>
      </c>
      <c r="AG21" s="54" t="s">
        <v>124</v>
      </c>
      <c r="AH21" s="52">
        <v>43.7</v>
      </c>
      <c r="AI21" s="59" t="s">
        <v>128</v>
      </c>
      <c r="AJ21" s="59" t="s">
        <v>108</v>
      </c>
      <c r="AK21" s="59">
        <f t="shared" si="0"/>
        <v>1461</v>
      </c>
      <c r="AL21" s="59" t="s">
        <v>129</v>
      </c>
      <c r="AM21" s="59">
        <v>3</v>
      </c>
      <c r="AN21" s="44" t="s">
        <v>110</v>
      </c>
    </row>
    <row r="22" spans="1:40" s="60" customFormat="1" x14ac:dyDescent="0.3">
      <c r="A22" s="104" t="s">
        <v>677</v>
      </c>
      <c r="B22" s="44" t="s">
        <v>675</v>
      </c>
      <c r="C22" s="47">
        <v>2</v>
      </c>
      <c r="D22" s="47" t="s">
        <v>96</v>
      </c>
      <c r="E22" s="44" t="s">
        <v>676</v>
      </c>
      <c r="F22" s="89" t="s">
        <v>551</v>
      </c>
      <c r="G22" s="89" t="s">
        <v>680</v>
      </c>
      <c r="H22" s="89" t="s">
        <v>686</v>
      </c>
      <c r="I22" s="44" t="s">
        <v>270</v>
      </c>
      <c r="J22" s="59" t="s">
        <v>97</v>
      </c>
      <c r="K22" s="59" t="s">
        <v>124</v>
      </c>
      <c r="L22" s="59" t="s">
        <v>99</v>
      </c>
      <c r="M22" s="59">
        <v>4</v>
      </c>
      <c r="N22" s="59" t="s">
        <v>100</v>
      </c>
      <c r="O22" s="59">
        <v>1461</v>
      </c>
      <c r="P22" s="59" t="s">
        <v>101</v>
      </c>
      <c r="Q22" s="59" t="s">
        <v>102</v>
      </c>
      <c r="R22" s="59" t="s">
        <v>103</v>
      </c>
      <c r="S22" s="59" t="s">
        <v>126</v>
      </c>
      <c r="T22" s="59" t="s">
        <v>127</v>
      </c>
      <c r="U22" s="53">
        <v>92</v>
      </c>
      <c r="V22" s="54">
        <v>191</v>
      </c>
      <c r="W22" s="54">
        <v>7.0000000000000007E-2</v>
      </c>
      <c r="X22" s="54">
        <v>104</v>
      </c>
      <c r="Y22" s="54">
        <v>51</v>
      </c>
      <c r="Z22" s="54">
        <v>0.03</v>
      </c>
      <c r="AA22" s="51" t="s">
        <v>113</v>
      </c>
      <c r="AB22" s="51" t="s">
        <v>113</v>
      </c>
      <c r="AC22" s="49" t="s">
        <v>113</v>
      </c>
      <c r="AD22" s="51" t="s">
        <v>113</v>
      </c>
      <c r="AE22" s="51" t="s">
        <v>113</v>
      </c>
      <c r="AF22" s="49" t="s">
        <v>113</v>
      </c>
      <c r="AG22" s="54" t="s">
        <v>124</v>
      </c>
      <c r="AH22" s="52">
        <v>43.7</v>
      </c>
      <c r="AI22" s="59" t="s">
        <v>128</v>
      </c>
      <c r="AJ22" s="59" t="s">
        <v>108</v>
      </c>
      <c r="AK22" s="59">
        <f t="shared" si="0"/>
        <v>1461</v>
      </c>
      <c r="AL22" s="59" t="s">
        <v>129</v>
      </c>
      <c r="AM22" s="59">
        <v>3</v>
      </c>
      <c r="AN22" s="44" t="s">
        <v>110</v>
      </c>
    </row>
    <row r="23" spans="1:40" s="60" customFormat="1" x14ac:dyDescent="0.3">
      <c r="A23" s="104" t="s">
        <v>677</v>
      </c>
      <c r="B23" s="44" t="s">
        <v>675</v>
      </c>
      <c r="C23" s="47">
        <v>2</v>
      </c>
      <c r="D23" s="47" t="s">
        <v>96</v>
      </c>
      <c r="E23" s="44" t="s">
        <v>676</v>
      </c>
      <c r="F23" s="89" t="s">
        <v>551</v>
      </c>
      <c r="G23" s="89" t="s">
        <v>680</v>
      </c>
      <c r="H23" s="89" t="s">
        <v>687</v>
      </c>
      <c r="I23" s="44" t="s">
        <v>270</v>
      </c>
      <c r="J23" s="59" t="s">
        <v>97</v>
      </c>
      <c r="K23" s="59" t="s">
        <v>124</v>
      </c>
      <c r="L23" s="59" t="s">
        <v>99</v>
      </c>
      <c r="M23" s="59">
        <v>4</v>
      </c>
      <c r="N23" s="59" t="s">
        <v>100</v>
      </c>
      <c r="O23" s="59">
        <v>1461</v>
      </c>
      <c r="P23" s="59" t="s">
        <v>101</v>
      </c>
      <c r="Q23" s="59" t="s">
        <v>102</v>
      </c>
      <c r="R23" s="59" t="s">
        <v>103</v>
      </c>
      <c r="S23" s="59" t="s">
        <v>126</v>
      </c>
      <c r="T23" s="59" t="s">
        <v>127</v>
      </c>
      <c r="U23" s="53">
        <v>92</v>
      </c>
      <c r="V23" s="54">
        <v>191</v>
      </c>
      <c r="W23" s="54">
        <v>7.0000000000000007E-2</v>
      </c>
      <c r="X23" s="54">
        <v>104</v>
      </c>
      <c r="Y23" s="54">
        <v>51</v>
      </c>
      <c r="Z23" s="54">
        <v>0.03</v>
      </c>
      <c r="AA23" s="51" t="s">
        <v>113</v>
      </c>
      <c r="AB23" s="51" t="s">
        <v>113</v>
      </c>
      <c r="AC23" s="49" t="s">
        <v>113</v>
      </c>
      <c r="AD23" s="51" t="s">
        <v>113</v>
      </c>
      <c r="AE23" s="51" t="s">
        <v>113</v>
      </c>
      <c r="AF23" s="49" t="s">
        <v>113</v>
      </c>
      <c r="AG23" s="54" t="s">
        <v>124</v>
      </c>
      <c r="AH23" s="52">
        <v>43.7</v>
      </c>
      <c r="AI23" s="59" t="s">
        <v>128</v>
      </c>
      <c r="AJ23" s="59" t="s">
        <v>108</v>
      </c>
      <c r="AK23" s="59">
        <f t="shared" si="0"/>
        <v>1461</v>
      </c>
      <c r="AL23" s="59" t="s">
        <v>129</v>
      </c>
      <c r="AM23" s="59">
        <v>3</v>
      </c>
      <c r="AN23" s="44" t="s">
        <v>110</v>
      </c>
    </row>
    <row r="24" spans="1:40" s="60" customFormat="1" x14ac:dyDescent="0.3">
      <c r="A24" s="104" t="s">
        <v>688</v>
      </c>
      <c r="B24" s="44" t="s">
        <v>675</v>
      </c>
      <c r="C24" s="47">
        <v>2</v>
      </c>
      <c r="D24" s="47" t="s">
        <v>96</v>
      </c>
      <c r="E24" s="44" t="s">
        <v>676</v>
      </c>
      <c r="F24" s="89" t="s">
        <v>551</v>
      </c>
      <c r="G24" s="89" t="s">
        <v>683</v>
      </c>
      <c r="H24" s="89" t="s">
        <v>685</v>
      </c>
      <c r="I24" s="44" t="s">
        <v>270</v>
      </c>
      <c r="J24" s="59" t="s">
        <v>97</v>
      </c>
      <c r="K24" s="59" t="s">
        <v>124</v>
      </c>
      <c r="L24" s="59" t="s">
        <v>99</v>
      </c>
      <c r="M24" s="59">
        <v>4</v>
      </c>
      <c r="N24" s="59" t="s">
        <v>100</v>
      </c>
      <c r="O24" s="59">
        <v>1461</v>
      </c>
      <c r="P24" s="59" t="s">
        <v>101</v>
      </c>
      <c r="Q24" s="59" t="s">
        <v>102</v>
      </c>
      <c r="R24" s="59" t="s">
        <v>103</v>
      </c>
      <c r="S24" s="59" t="s">
        <v>126</v>
      </c>
      <c r="T24" s="59" t="s">
        <v>127</v>
      </c>
      <c r="U24" s="53">
        <v>92</v>
      </c>
      <c r="V24" s="54">
        <v>191</v>
      </c>
      <c r="W24" s="54">
        <v>7.0000000000000007E-2</v>
      </c>
      <c r="X24" s="54">
        <v>104</v>
      </c>
      <c r="Y24" s="54">
        <v>51</v>
      </c>
      <c r="Z24" s="54">
        <v>0.03</v>
      </c>
      <c r="AA24" s="51" t="s">
        <v>113</v>
      </c>
      <c r="AB24" s="51" t="s">
        <v>113</v>
      </c>
      <c r="AC24" s="49" t="s">
        <v>113</v>
      </c>
      <c r="AD24" s="51" t="s">
        <v>113</v>
      </c>
      <c r="AE24" s="51" t="s">
        <v>113</v>
      </c>
      <c r="AF24" s="49" t="s">
        <v>113</v>
      </c>
      <c r="AG24" s="54" t="s">
        <v>124</v>
      </c>
      <c r="AH24" s="52">
        <v>43.7</v>
      </c>
      <c r="AI24" s="59" t="s">
        <v>128</v>
      </c>
      <c r="AJ24" s="59" t="s">
        <v>108</v>
      </c>
      <c r="AK24" s="59">
        <f t="shared" si="0"/>
        <v>1461</v>
      </c>
      <c r="AL24" s="59" t="s">
        <v>129</v>
      </c>
      <c r="AM24" s="59">
        <v>3</v>
      </c>
      <c r="AN24" s="44" t="s">
        <v>110</v>
      </c>
    </row>
    <row r="25" spans="1:40" s="103" customFormat="1" x14ac:dyDescent="0.3">
      <c r="A25" s="105" t="s">
        <v>690</v>
      </c>
      <c r="B25" s="41" t="s">
        <v>691</v>
      </c>
      <c r="C25" s="81">
        <v>2</v>
      </c>
      <c r="D25" s="81" t="s">
        <v>96</v>
      </c>
      <c r="E25" s="41" t="s">
        <v>692</v>
      </c>
      <c r="F25" s="109" t="s">
        <v>551</v>
      </c>
      <c r="G25" s="109" t="s">
        <v>680</v>
      </c>
      <c r="H25" s="109" t="s">
        <v>693</v>
      </c>
      <c r="I25" s="41" t="s">
        <v>270</v>
      </c>
      <c r="J25" s="106" t="s">
        <v>97</v>
      </c>
      <c r="K25" s="106" t="s">
        <v>124</v>
      </c>
      <c r="L25" s="106" t="s">
        <v>99</v>
      </c>
      <c r="M25" s="106">
        <v>4</v>
      </c>
      <c r="N25" s="106" t="s">
        <v>100</v>
      </c>
      <c r="O25" s="106">
        <v>1461</v>
      </c>
      <c r="P25" s="106" t="s">
        <v>101</v>
      </c>
      <c r="Q25" s="106" t="s">
        <v>102</v>
      </c>
      <c r="R25" s="106" t="s">
        <v>103</v>
      </c>
      <c r="S25" s="106" t="s">
        <v>126</v>
      </c>
      <c r="T25" s="106" t="s">
        <v>127</v>
      </c>
      <c r="U25" s="110">
        <v>127</v>
      </c>
      <c r="V25" s="106">
        <v>9</v>
      </c>
      <c r="W25" s="106">
        <v>0.14000000000000001</v>
      </c>
      <c r="X25" s="106">
        <v>99</v>
      </c>
      <c r="Y25" s="106">
        <v>17</v>
      </c>
      <c r="Z25" s="106">
        <v>0.05</v>
      </c>
      <c r="AA25" s="110">
        <v>105</v>
      </c>
      <c r="AB25" s="106">
        <v>1</v>
      </c>
      <c r="AC25" s="106">
        <v>0.2</v>
      </c>
      <c r="AD25" s="106">
        <v>80</v>
      </c>
      <c r="AE25" s="106">
        <v>1</v>
      </c>
      <c r="AF25" s="106">
        <v>0.34</v>
      </c>
      <c r="AG25" s="106" t="s">
        <v>124</v>
      </c>
      <c r="AH25" s="107">
        <v>50.6</v>
      </c>
      <c r="AI25" s="106" t="s">
        <v>128</v>
      </c>
      <c r="AJ25" s="106" t="s">
        <v>108</v>
      </c>
      <c r="AK25" s="106">
        <f t="shared" si="0"/>
        <v>1461</v>
      </c>
      <c r="AL25" s="106" t="s">
        <v>129</v>
      </c>
      <c r="AM25" s="106">
        <v>4</v>
      </c>
      <c r="AN25" s="41" t="s">
        <v>110</v>
      </c>
    </row>
    <row r="26" spans="1:40" s="103" customFormat="1" x14ac:dyDescent="0.3">
      <c r="A26" s="105" t="s">
        <v>694</v>
      </c>
      <c r="B26" s="41" t="s">
        <v>691</v>
      </c>
      <c r="C26" s="81">
        <v>2</v>
      </c>
      <c r="D26" s="81" t="s">
        <v>96</v>
      </c>
      <c r="E26" s="41" t="s">
        <v>692</v>
      </c>
      <c r="F26" s="109" t="s">
        <v>551</v>
      </c>
      <c r="G26" s="109" t="s">
        <v>695</v>
      </c>
      <c r="H26" s="109" t="s">
        <v>696</v>
      </c>
      <c r="I26" s="41" t="s">
        <v>270</v>
      </c>
      <c r="J26" s="106" t="s">
        <v>97</v>
      </c>
      <c r="K26" s="106" t="s">
        <v>124</v>
      </c>
      <c r="L26" s="106" t="s">
        <v>99</v>
      </c>
      <c r="M26" s="106">
        <v>4</v>
      </c>
      <c r="N26" s="106" t="s">
        <v>100</v>
      </c>
      <c r="O26" s="106">
        <v>1461</v>
      </c>
      <c r="P26" s="106" t="s">
        <v>101</v>
      </c>
      <c r="Q26" s="106" t="s">
        <v>102</v>
      </c>
      <c r="R26" s="106" t="s">
        <v>103</v>
      </c>
      <c r="S26" s="106" t="s">
        <v>126</v>
      </c>
      <c r="T26" s="106" t="s">
        <v>127</v>
      </c>
      <c r="U26" s="110">
        <v>127</v>
      </c>
      <c r="V26" s="106">
        <v>9</v>
      </c>
      <c r="W26" s="106">
        <v>0.14000000000000001</v>
      </c>
      <c r="X26" s="106">
        <v>99</v>
      </c>
      <c r="Y26" s="106">
        <v>17</v>
      </c>
      <c r="Z26" s="106">
        <v>0.05</v>
      </c>
      <c r="AA26" s="110">
        <v>105</v>
      </c>
      <c r="AB26" s="106">
        <v>1</v>
      </c>
      <c r="AC26" s="106">
        <v>0.2</v>
      </c>
      <c r="AD26" s="106">
        <v>80</v>
      </c>
      <c r="AE26" s="106">
        <v>1</v>
      </c>
      <c r="AF26" s="106">
        <v>0.34</v>
      </c>
      <c r="AG26" s="106" t="s">
        <v>124</v>
      </c>
      <c r="AH26" s="107">
        <v>50.6</v>
      </c>
      <c r="AI26" s="106" t="s">
        <v>128</v>
      </c>
      <c r="AJ26" s="106" t="s">
        <v>108</v>
      </c>
      <c r="AK26" s="106">
        <f t="shared" si="0"/>
        <v>1461</v>
      </c>
      <c r="AL26" s="106" t="s">
        <v>129</v>
      </c>
      <c r="AM26" s="106">
        <v>4</v>
      </c>
      <c r="AN26" s="41" t="s">
        <v>110</v>
      </c>
    </row>
    <row r="27" spans="1:40" s="103" customFormat="1" x14ac:dyDescent="0.3">
      <c r="A27" s="105" t="s">
        <v>286</v>
      </c>
      <c r="B27" s="41" t="s">
        <v>697</v>
      </c>
      <c r="C27" s="81">
        <v>2</v>
      </c>
      <c r="D27" s="81" t="s">
        <v>96</v>
      </c>
      <c r="E27" s="41" t="s">
        <v>700</v>
      </c>
      <c r="F27" s="109" t="s">
        <v>551</v>
      </c>
      <c r="G27" s="109" t="s">
        <v>698</v>
      </c>
      <c r="H27" s="109" t="s">
        <v>705</v>
      </c>
      <c r="I27" s="41" t="s">
        <v>270</v>
      </c>
      <c r="J27" s="106" t="s">
        <v>97</v>
      </c>
      <c r="K27" s="106" t="s">
        <v>124</v>
      </c>
      <c r="L27" s="106" t="s">
        <v>99</v>
      </c>
      <c r="M27" s="106">
        <v>4</v>
      </c>
      <c r="N27" s="106" t="s">
        <v>100</v>
      </c>
      <c r="O27" s="106">
        <v>1461</v>
      </c>
      <c r="P27" s="106" t="s">
        <v>101</v>
      </c>
      <c r="Q27" s="106" t="s">
        <v>102</v>
      </c>
      <c r="R27" s="106" t="s">
        <v>103</v>
      </c>
      <c r="S27" s="106" t="s">
        <v>126</v>
      </c>
      <c r="T27" s="106" t="s">
        <v>127</v>
      </c>
      <c r="U27" s="110">
        <v>177</v>
      </c>
      <c r="V27" s="106">
        <v>70</v>
      </c>
      <c r="W27" s="106">
        <v>0.01</v>
      </c>
      <c r="X27" s="106">
        <v>197</v>
      </c>
      <c r="Y27" s="106">
        <v>17</v>
      </c>
      <c r="Z27" s="106">
        <v>0.02</v>
      </c>
      <c r="AA27" s="83">
        <v>142</v>
      </c>
      <c r="AB27" s="83">
        <v>68</v>
      </c>
      <c r="AC27" s="82">
        <v>0.03</v>
      </c>
      <c r="AD27" s="83">
        <v>153</v>
      </c>
      <c r="AE27" s="83">
        <v>56</v>
      </c>
      <c r="AF27" s="82">
        <v>7.0000000000000007E-2</v>
      </c>
      <c r="AG27" s="106" t="s">
        <v>124</v>
      </c>
      <c r="AH27" s="107">
        <v>49</v>
      </c>
      <c r="AI27" s="106" t="s">
        <v>128</v>
      </c>
      <c r="AJ27" s="106" t="s">
        <v>108</v>
      </c>
      <c r="AK27" s="106">
        <f t="shared" si="0"/>
        <v>1461</v>
      </c>
      <c r="AL27" s="106" t="s">
        <v>129</v>
      </c>
      <c r="AM27" s="106">
        <v>4</v>
      </c>
      <c r="AN27" s="41" t="s">
        <v>110</v>
      </c>
    </row>
    <row r="28" spans="1:40" s="103" customFormat="1" x14ac:dyDescent="0.3">
      <c r="A28" s="105" t="s">
        <v>218</v>
      </c>
      <c r="B28" s="41" t="s">
        <v>703</v>
      </c>
      <c r="C28" s="81">
        <v>2</v>
      </c>
      <c r="D28" s="81" t="s">
        <v>96</v>
      </c>
      <c r="E28" s="41" t="s">
        <v>704</v>
      </c>
      <c r="F28" s="109" t="s">
        <v>551</v>
      </c>
      <c r="G28" s="109" t="s">
        <v>698</v>
      </c>
      <c r="H28" s="109" t="s">
        <v>699</v>
      </c>
      <c r="I28" s="41" t="s">
        <v>270</v>
      </c>
      <c r="J28" s="106" t="s">
        <v>97</v>
      </c>
      <c r="K28" s="106" t="s">
        <v>124</v>
      </c>
      <c r="L28" s="106" t="s">
        <v>99</v>
      </c>
      <c r="M28" s="106">
        <v>4</v>
      </c>
      <c r="N28" s="106" t="s">
        <v>100</v>
      </c>
      <c r="O28" s="106">
        <v>1461</v>
      </c>
      <c r="P28" s="106" t="s">
        <v>101</v>
      </c>
      <c r="Q28" s="106" t="s">
        <v>102</v>
      </c>
      <c r="R28" s="106" t="s">
        <v>103</v>
      </c>
      <c r="S28" s="106" t="s">
        <v>126</v>
      </c>
      <c r="T28" s="106" t="s">
        <v>127</v>
      </c>
      <c r="U28" s="110">
        <v>127</v>
      </c>
      <c r="V28" s="106">
        <v>9</v>
      </c>
      <c r="W28" s="106">
        <v>0.14000000000000001</v>
      </c>
      <c r="X28" s="106">
        <v>99</v>
      </c>
      <c r="Y28" s="106">
        <v>17</v>
      </c>
      <c r="Z28" s="106">
        <v>0.05</v>
      </c>
      <c r="AA28" s="110">
        <v>105</v>
      </c>
      <c r="AB28" s="106">
        <v>1</v>
      </c>
      <c r="AC28" s="106">
        <v>0.2</v>
      </c>
      <c r="AD28" s="106">
        <v>80</v>
      </c>
      <c r="AE28" s="106">
        <v>1</v>
      </c>
      <c r="AF28" s="106">
        <v>0.34</v>
      </c>
      <c r="AG28" s="106" t="s">
        <v>124</v>
      </c>
      <c r="AH28" s="107">
        <v>47.3</v>
      </c>
      <c r="AI28" s="106" t="s">
        <v>128</v>
      </c>
      <c r="AJ28" s="106" t="s">
        <v>108</v>
      </c>
      <c r="AK28" s="106">
        <f t="shared" ref="AK28" si="1">O28</f>
        <v>1461</v>
      </c>
      <c r="AL28" s="106" t="s">
        <v>129</v>
      </c>
      <c r="AM28" s="106">
        <v>4</v>
      </c>
      <c r="AN28" s="41" t="s">
        <v>110</v>
      </c>
    </row>
    <row r="33" spans="4:4" x14ac:dyDescent="0.3">
      <c r="D33" s="90"/>
    </row>
    <row r="34" spans="4:4" x14ac:dyDescent="0.3">
      <c r="D34" s="90"/>
    </row>
  </sheetData>
  <autoFilter ref="A12:A20" xr:uid="{00000000-0009-0000-0000-000005000000}"/>
  <mergeCells count="16">
    <mergeCell ref="E2:I3"/>
    <mergeCell ref="B7:I7"/>
    <mergeCell ref="J7:T7"/>
    <mergeCell ref="U7:AF7"/>
    <mergeCell ref="F8:F11"/>
    <mergeCell ref="G8:G11"/>
    <mergeCell ref="H8:H11"/>
    <mergeCell ref="I8:I11"/>
    <mergeCell ref="U8:Z8"/>
    <mergeCell ref="AG7:AM7"/>
    <mergeCell ref="A8:A11"/>
    <mergeCell ref="B8:B11"/>
    <mergeCell ref="C8:C11"/>
    <mergeCell ref="D8:D11"/>
    <mergeCell ref="E8:E11"/>
    <mergeCell ref="AA8:AF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N67"/>
  <sheetViews>
    <sheetView showGridLines="0" zoomScaleNormal="100" workbookViewId="0"/>
  </sheetViews>
  <sheetFormatPr baseColWidth="10" defaultColWidth="11.5546875" defaultRowHeight="14.4" x14ac:dyDescent="0.3"/>
  <cols>
    <col min="1" max="1" width="33.6640625" style="57" customWidth="1"/>
    <col min="2" max="2" width="17" style="57" customWidth="1"/>
    <col min="3" max="3" width="6.88671875" style="57" customWidth="1"/>
    <col min="4" max="4" width="9.44140625" style="57" customWidth="1"/>
    <col min="5" max="5" width="31.109375" style="57" bestFit="1" customWidth="1"/>
    <col min="6" max="6" width="5.109375" style="57" bestFit="1" customWidth="1"/>
    <col min="7" max="7" width="7.109375" style="57" bestFit="1" customWidth="1"/>
    <col min="8" max="8" width="21" style="57" bestFit="1" customWidth="1"/>
    <col min="9" max="9" width="24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5.88671875" style="57" bestFit="1" customWidth="1"/>
    <col min="19" max="19" width="18.5546875" style="57" bestFit="1" customWidth="1"/>
    <col min="20" max="20" width="24.6640625" style="57" bestFit="1" customWidth="1"/>
    <col min="21" max="32" width="9.5546875" style="57" customWidth="1"/>
    <col min="33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133" t="s">
        <v>4</v>
      </c>
      <c r="K8" s="63" t="s">
        <v>5</v>
      </c>
      <c r="L8" s="133" t="s">
        <v>6</v>
      </c>
      <c r="M8" s="63" t="s">
        <v>7</v>
      </c>
      <c r="N8" s="133" t="s">
        <v>8</v>
      </c>
      <c r="O8" s="63" t="s">
        <v>9</v>
      </c>
      <c r="P8" s="133" t="s">
        <v>10</v>
      </c>
      <c r="Q8" s="63" t="s">
        <v>11</v>
      </c>
      <c r="R8" s="133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32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689</v>
      </c>
      <c r="X11" s="74" t="s">
        <v>65</v>
      </c>
      <c r="Y11" s="74" t="s">
        <v>65</v>
      </c>
      <c r="Z11" s="76" t="s">
        <v>689</v>
      </c>
      <c r="AA11" s="74" t="s">
        <v>65</v>
      </c>
      <c r="AB11" s="74" t="s">
        <v>65</v>
      </c>
      <c r="AC11" s="76" t="s">
        <v>689</v>
      </c>
      <c r="AD11" s="74" t="s">
        <v>65</v>
      </c>
      <c r="AE11" s="74" t="s">
        <v>65</v>
      </c>
      <c r="AF11" s="76" t="s">
        <v>689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131"/>
      <c r="B12" s="131"/>
      <c r="C12" s="131"/>
      <c r="D12" s="131"/>
      <c r="E12" s="131"/>
      <c r="F12" s="131"/>
      <c r="G12" s="131"/>
      <c r="H12" s="131"/>
      <c r="I12" s="131"/>
      <c r="J12" s="13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3">
      <c r="A13" s="105" t="s">
        <v>709</v>
      </c>
      <c r="B13" s="41" t="s">
        <v>706</v>
      </c>
      <c r="C13" s="81">
        <v>2</v>
      </c>
      <c r="D13" s="81" t="s">
        <v>96</v>
      </c>
      <c r="E13" s="41" t="s">
        <v>708</v>
      </c>
      <c r="F13" s="41" t="s">
        <v>710</v>
      </c>
      <c r="G13" s="41" t="s">
        <v>712</v>
      </c>
      <c r="H13" s="41" t="s">
        <v>711</v>
      </c>
      <c r="I13" s="41" t="s">
        <v>713</v>
      </c>
      <c r="J13" s="106" t="s">
        <v>97</v>
      </c>
      <c r="K13" s="106" t="s">
        <v>124</v>
      </c>
      <c r="L13" s="106" t="s">
        <v>99</v>
      </c>
      <c r="M13" s="106">
        <v>4</v>
      </c>
      <c r="N13" s="106" t="s">
        <v>100</v>
      </c>
      <c r="O13" s="106">
        <v>1598</v>
      </c>
      <c r="P13" s="106" t="s">
        <v>101</v>
      </c>
      <c r="Q13" s="106" t="s">
        <v>102</v>
      </c>
      <c r="R13" s="106" t="s">
        <v>125</v>
      </c>
      <c r="S13" s="106" t="s">
        <v>707</v>
      </c>
      <c r="T13" s="106" t="s">
        <v>131</v>
      </c>
      <c r="U13" s="106">
        <v>33</v>
      </c>
      <c r="V13" s="106">
        <v>8</v>
      </c>
      <c r="W13" s="106">
        <v>7.0000000000000007E-2</v>
      </c>
      <c r="X13" s="106">
        <v>49</v>
      </c>
      <c r="Y13" s="106">
        <v>14</v>
      </c>
      <c r="Z13" s="106">
        <v>0.02</v>
      </c>
      <c r="AA13" s="106">
        <v>31</v>
      </c>
      <c r="AB13" s="106">
        <v>1</v>
      </c>
      <c r="AC13" s="106">
        <v>0.08</v>
      </c>
      <c r="AD13" s="106">
        <v>55</v>
      </c>
      <c r="AE13" s="106">
        <v>8</v>
      </c>
      <c r="AF13" s="106">
        <v>0.04</v>
      </c>
      <c r="AG13" s="106" t="s">
        <v>124</v>
      </c>
      <c r="AH13" s="107">
        <v>34.799999999999997</v>
      </c>
      <c r="AI13" s="41" t="s">
        <v>128</v>
      </c>
      <c r="AJ13" s="41" t="s">
        <v>108</v>
      </c>
      <c r="AK13" s="45">
        <f t="shared" ref="AK13:AK16" si="0">O13</f>
        <v>1598</v>
      </c>
      <c r="AL13" s="41" t="s">
        <v>707</v>
      </c>
      <c r="AM13" s="45">
        <v>1</v>
      </c>
      <c r="AN13" s="41" t="s">
        <v>110</v>
      </c>
    </row>
    <row r="14" spans="1:40" s="103" customFormat="1" x14ac:dyDescent="0.3">
      <c r="A14" s="105" t="s">
        <v>709</v>
      </c>
      <c r="B14" s="41" t="s">
        <v>706</v>
      </c>
      <c r="C14" s="81">
        <v>2</v>
      </c>
      <c r="D14" s="81" t="s">
        <v>96</v>
      </c>
      <c r="E14" s="41" t="s">
        <v>708</v>
      </c>
      <c r="F14" s="41" t="s">
        <v>710</v>
      </c>
      <c r="G14" s="41" t="s">
        <v>712</v>
      </c>
      <c r="H14" s="41" t="s">
        <v>714</v>
      </c>
      <c r="I14" s="41" t="s">
        <v>713</v>
      </c>
      <c r="J14" s="106" t="s">
        <v>97</v>
      </c>
      <c r="K14" s="106" t="s">
        <v>124</v>
      </c>
      <c r="L14" s="106" t="s">
        <v>99</v>
      </c>
      <c r="M14" s="106">
        <v>4</v>
      </c>
      <c r="N14" s="106" t="s">
        <v>100</v>
      </c>
      <c r="O14" s="106">
        <v>1598</v>
      </c>
      <c r="P14" s="106" t="s">
        <v>101</v>
      </c>
      <c r="Q14" s="106" t="s">
        <v>102</v>
      </c>
      <c r="R14" s="106" t="s">
        <v>125</v>
      </c>
      <c r="S14" s="106" t="s">
        <v>707</v>
      </c>
      <c r="T14" s="106" t="s">
        <v>131</v>
      </c>
      <c r="U14" s="106">
        <v>33</v>
      </c>
      <c r="V14" s="106">
        <v>8</v>
      </c>
      <c r="W14" s="106">
        <v>7.0000000000000007E-2</v>
      </c>
      <c r="X14" s="106">
        <v>49</v>
      </c>
      <c r="Y14" s="106">
        <v>14</v>
      </c>
      <c r="Z14" s="106">
        <v>0.02</v>
      </c>
      <c r="AA14" s="106">
        <v>31</v>
      </c>
      <c r="AB14" s="106">
        <v>1</v>
      </c>
      <c r="AC14" s="106">
        <v>0.08</v>
      </c>
      <c r="AD14" s="106">
        <v>55</v>
      </c>
      <c r="AE14" s="106">
        <v>8</v>
      </c>
      <c r="AF14" s="106">
        <v>0.04</v>
      </c>
      <c r="AG14" s="106" t="s">
        <v>124</v>
      </c>
      <c r="AH14" s="107">
        <v>34.799999999999997</v>
      </c>
      <c r="AI14" s="41" t="s">
        <v>128</v>
      </c>
      <c r="AJ14" s="41" t="s">
        <v>108</v>
      </c>
      <c r="AK14" s="45">
        <f t="shared" si="0"/>
        <v>1598</v>
      </c>
      <c r="AL14" s="41" t="s">
        <v>707</v>
      </c>
      <c r="AM14" s="45">
        <v>1</v>
      </c>
      <c r="AN14" s="41" t="s">
        <v>110</v>
      </c>
    </row>
    <row r="15" spans="1:40" s="103" customFormat="1" x14ac:dyDescent="0.3">
      <c r="A15" s="105" t="s">
        <v>709</v>
      </c>
      <c r="B15" s="41" t="s">
        <v>706</v>
      </c>
      <c r="C15" s="81">
        <v>2</v>
      </c>
      <c r="D15" s="81" t="s">
        <v>96</v>
      </c>
      <c r="E15" s="41" t="s">
        <v>708</v>
      </c>
      <c r="F15" s="41" t="s">
        <v>710</v>
      </c>
      <c r="G15" s="41" t="s">
        <v>712</v>
      </c>
      <c r="H15" s="41" t="s">
        <v>715</v>
      </c>
      <c r="I15" s="41" t="s">
        <v>713</v>
      </c>
      <c r="J15" s="106" t="s">
        <v>97</v>
      </c>
      <c r="K15" s="106" t="s">
        <v>124</v>
      </c>
      <c r="L15" s="106" t="s">
        <v>99</v>
      </c>
      <c r="M15" s="106">
        <v>4</v>
      </c>
      <c r="N15" s="106" t="s">
        <v>100</v>
      </c>
      <c r="O15" s="106">
        <v>1598</v>
      </c>
      <c r="P15" s="106" t="s">
        <v>101</v>
      </c>
      <c r="Q15" s="106" t="s">
        <v>102</v>
      </c>
      <c r="R15" s="106" t="s">
        <v>125</v>
      </c>
      <c r="S15" s="106" t="s">
        <v>707</v>
      </c>
      <c r="T15" s="106" t="s">
        <v>131</v>
      </c>
      <c r="U15" s="106">
        <v>33</v>
      </c>
      <c r="V15" s="106">
        <v>8</v>
      </c>
      <c r="W15" s="106">
        <v>7.0000000000000007E-2</v>
      </c>
      <c r="X15" s="106">
        <v>49</v>
      </c>
      <c r="Y15" s="106">
        <v>14</v>
      </c>
      <c r="Z15" s="106">
        <v>0.02</v>
      </c>
      <c r="AA15" s="106">
        <v>31</v>
      </c>
      <c r="AB15" s="106">
        <v>1</v>
      </c>
      <c r="AC15" s="106">
        <v>0.08</v>
      </c>
      <c r="AD15" s="106">
        <v>55</v>
      </c>
      <c r="AE15" s="106">
        <v>8</v>
      </c>
      <c r="AF15" s="106">
        <v>0.04</v>
      </c>
      <c r="AG15" s="106" t="s">
        <v>124</v>
      </c>
      <c r="AH15" s="107">
        <v>34.799999999999997</v>
      </c>
      <c r="AI15" s="41" t="s">
        <v>128</v>
      </c>
      <c r="AJ15" s="41" t="s">
        <v>108</v>
      </c>
      <c r="AK15" s="45">
        <f t="shared" si="0"/>
        <v>1598</v>
      </c>
      <c r="AL15" s="41" t="s">
        <v>707</v>
      </c>
      <c r="AM15" s="45">
        <v>1</v>
      </c>
      <c r="AN15" s="41" t="s">
        <v>110</v>
      </c>
    </row>
    <row r="16" spans="1:40" s="103" customFormat="1" x14ac:dyDescent="0.3">
      <c r="A16" s="105" t="s">
        <v>709</v>
      </c>
      <c r="B16" s="41" t="s">
        <v>706</v>
      </c>
      <c r="C16" s="81">
        <v>2</v>
      </c>
      <c r="D16" s="81" t="s">
        <v>96</v>
      </c>
      <c r="E16" s="41" t="s">
        <v>708</v>
      </c>
      <c r="F16" s="41" t="s">
        <v>710</v>
      </c>
      <c r="G16" s="41" t="s">
        <v>712</v>
      </c>
      <c r="H16" s="41" t="s">
        <v>716</v>
      </c>
      <c r="I16" s="41" t="s">
        <v>713</v>
      </c>
      <c r="J16" s="106" t="s">
        <v>97</v>
      </c>
      <c r="K16" s="106" t="s">
        <v>124</v>
      </c>
      <c r="L16" s="106" t="s">
        <v>99</v>
      </c>
      <c r="M16" s="106">
        <v>4</v>
      </c>
      <c r="N16" s="106" t="s">
        <v>100</v>
      </c>
      <c r="O16" s="106">
        <v>1598</v>
      </c>
      <c r="P16" s="106" t="s">
        <v>101</v>
      </c>
      <c r="Q16" s="106" t="s">
        <v>102</v>
      </c>
      <c r="R16" s="106" t="s">
        <v>125</v>
      </c>
      <c r="S16" s="106" t="s">
        <v>707</v>
      </c>
      <c r="T16" s="106" t="s">
        <v>131</v>
      </c>
      <c r="U16" s="106">
        <v>33</v>
      </c>
      <c r="V16" s="106">
        <v>8</v>
      </c>
      <c r="W16" s="106">
        <v>7.0000000000000007E-2</v>
      </c>
      <c r="X16" s="106">
        <v>49</v>
      </c>
      <c r="Y16" s="106">
        <v>14</v>
      </c>
      <c r="Z16" s="106">
        <v>0.02</v>
      </c>
      <c r="AA16" s="106">
        <v>31</v>
      </c>
      <c r="AB16" s="106">
        <v>1</v>
      </c>
      <c r="AC16" s="106">
        <v>0.08</v>
      </c>
      <c r="AD16" s="106">
        <v>55</v>
      </c>
      <c r="AE16" s="106">
        <v>8</v>
      </c>
      <c r="AF16" s="106">
        <v>0.04</v>
      </c>
      <c r="AG16" s="106" t="s">
        <v>124</v>
      </c>
      <c r="AH16" s="107">
        <v>34.799999999999997</v>
      </c>
      <c r="AI16" s="41" t="s">
        <v>128</v>
      </c>
      <c r="AJ16" s="41" t="s">
        <v>108</v>
      </c>
      <c r="AK16" s="45">
        <f t="shared" si="0"/>
        <v>1598</v>
      </c>
      <c r="AL16" s="41" t="s">
        <v>707</v>
      </c>
      <c r="AM16" s="45">
        <v>1</v>
      </c>
      <c r="AN16" s="41" t="s">
        <v>110</v>
      </c>
    </row>
    <row r="17" spans="1:40" s="103" customFormat="1" x14ac:dyDescent="0.3">
      <c r="A17" s="105" t="s">
        <v>709</v>
      </c>
      <c r="B17" s="41" t="s">
        <v>717</v>
      </c>
      <c r="C17" s="81">
        <v>2</v>
      </c>
      <c r="D17" s="81" t="s">
        <v>96</v>
      </c>
      <c r="E17" s="41" t="s">
        <v>708</v>
      </c>
      <c r="F17" s="41" t="s">
        <v>710</v>
      </c>
      <c r="G17" s="41" t="s">
        <v>712</v>
      </c>
      <c r="H17" s="41" t="s">
        <v>711</v>
      </c>
      <c r="I17" s="41" t="s">
        <v>713</v>
      </c>
      <c r="J17" s="106" t="s">
        <v>97</v>
      </c>
      <c r="K17" s="106" t="s">
        <v>124</v>
      </c>
      <c r="L17" s="106" t="s">
        <v>99</v>
      </c>
      <c r="M17" s="106">
        <v>4</v>
      </c>
      <c r="N17" s="106" t="s">
        <v>100</v>
      </c>
      <c r="O17" s="106">
        <v>1598</v>
      </c>
      <c r="P17" s="106" t="s">
        <v>101</v>
      </c>
      <c r="Q17" s="106" t="s">
        <v>102</v>
      </c>
      <c r="R17" s="106" t="s">
        <v>125</v>
      </c>
      <c r="S17" s="106" t="s">
        <v>707</v>
      </c>
      <c r="T17" s="106" t="s">
        <v>131</v>
      </c>
      <c r="U17" s="106">
        <v>65</v>
      </c>
      <c r="V17" s="106">
        <v>33</v>
      </c>
      <c r="W17" s="106">
        <v>3.15</v>
      </c>
      <c r="X17" s="106">
        <v>47</v>
      </c>
      <c r="Y17" s="106">
        <v>33</v>
      </c>
      <c r="Z17" s="106">
        <v>0.16</v>
      </c>
      <c r="AA17" s="106">
        <v>68</v>
      </c>
      <c r="AB17" s="106">
        <v>3</v>
      </c>
      <c r="AC17" s="106">
        <v>4.13</v>
      </c>
      <c r="AD17" s="106">
        <v>65</v>
      </c>
      <c r="AE17" s="106">
        <v>6</v>
      </c>
      <c r="AF17" s="106">
        <v>4.5199999999999996</v>
      </c>
      <c r="AG17" s="106" t="s">
        <v>124</v>
      </c>
      <c r="AH17" s="107">
        <v>34.799999999999997</v>
      </c>
      <c r="AI17" s="41" t="s">
        <v>128</v>
      </c>
      <c r="AJ17" s="41" t="s">
        <v>108</v>
      </c>
      <c r="AK17" s="45">
        <f t="shared" ref="AK17:AK18" si="1">O17</f>
        <v>1598</v>
      </c>
      <c r="AL17" s="41" t="s">
        <v>707</v>
      </c>
      <c r="AM17" s="45">
        <v>2</v>
      </c>
      <c r="AN17" s="41" t="s">
        <v>110</v>
      </c>
    </row>
    <row r="18" spans="1:40" s="103" customFormat="1" x14ac:dyDescent="0.3">
      <c r="A18" s="105" t="s">
        <v>709</v>
      </c>
      <c r="B18" s="41" t="s">
        <v>717</v>
      </c>
      <c r="C18" s="81">
        <v>2</v>
      </c>
      <c r="D18" s="81" t="s">
        <v>96</v>
      </c>
      <c r="E18" s="41" t="s">
        <v>708</v>
      </c>
      <c r="F18" s="41" t="s">
        <v>710</v>
      </c>
      <c r="G18" s="41" t="s">
        <v>712</v>
      </c>
      <c r="H18" s="41" t="s">
        <v>714</v>
      </c>
      <c r="I18" s="41" t="s">
        <v>713</v>
      </c>
      <c r="J18" s="106" t="s">
        <v>97</v>
      </c>
      <c r="K18" s="106" t="s">
        <v>124</v>
      </c>
      <c r="L18" s="106" t="s">
        <v>99</v>
      </c>
      <c r="M18" s="106">
        <v>4</v>
      </c>
      <c r="N18" s="106" t="s">
        <v>100</v>
      </c>
      <c r="O18" s="106">
        <v>1598</v>
      </c>
      <c r="P18" s="106" t="s">
        <v>101</v>
      </c>
      <c r="Q18" s="106" t="s">
        <v>102</v>
      </c>
      <c r="R18" s="106" t="s">
        <v>125</v>
      </c>
      <c r="S18" s="106" t="s">
        <v>707</v>
      </c>
      <c r="T18" s="106" t="s">
        <v>131</v>
      </c>
      <c r="U18" s="106">
        <v>65</v>
      </c>
      <c r="V18" s="106">
        <v>33</v>
      </c>
      <c r="W18" s="106">
        <v>3.15</v>
      </c>
      <c r="X18" s="106">
        <v>47</v>
      </c>
      <c r="Y18" s="106">
        <v>33</v>
      </c>
      <c r="Z18" s="106">
        <v>0.16</v>
      </c>
      <c r="AA18" s="106">
        <v>68</v>
      </c>
      <c r="AB18" s="106">
        <v>3</v>
      </c>
      <c r="AC18" s="106">
        <v>4.13</v>
      </c>
      <c r="AD18" s="106">
        <v>65</v>
      </c>
      <c r="AE18" s="106">
        <v>6</v>
      </c>
      <c r="AF18" s="106">
        <v>4.5199999999999996</v>
      </c>
      <c r="AG18" s="106" t="s">
        <v>124</v>
      </c>
      <c r="AH18" s="107">
        <v>34.799999999999997</v>
      </c>
      <c r="AI18" s="41" t="s">
        <v>128</v>
      </c>
      <c r="AJ18" s="41" t="s">
        <v>108</v>
      </c>
      <c r="AK18" s="45">
        <f t="shared" si="1"/>
        <v>1598</v>
      </c>
      <c r="AL18" s="41" t="s">
        <v>707</v>
      </c>
      <c r="AM18" s="45">
        <v>2</v>
      </c>
      <c r="AN18" s="41" t="s">
        <v>110</v>
      </c>
    </row>
    <row r="19" spans="1:40" s="103" customFormat="1" x14ac:dyDescent="0.3">
      <c r="A19" s="105" t="s">
        <v>709</v>
      </c>
      <c r="B19" s="41" t="s">
        <v>717</v>
      </c>
      <c r="C19" s="81">
        <v>2</v>
      </c>
      <c r="D19" s="81" t="s">
        <v>96</v>
      </c>
      <c r="E19" s="41" t="s">
        <v>708</v>
      </c>
      <c r="F19" s="41" t="s">
        <v>710</v>
      </c>
      <c r="G19" s="41" t="s">
        <v>712</v>
      </c>
      <c r="H19" s="41" t="s">
        <v>715</v>
      </c>
      <c r="I19" s="41" t="s">
        <v>713</v>
      </c>
      <c r="J19" s="106" t="s">
        <v>97</v>
      </c>
      <c r="K19" s="106" t="s">
        <v>124</v>
      </c>
      <c r="L19" s="106" t="s">
        <v>99</v>
      </c>
      <c r="M19" s="106">
        <v>4</v>
      </c>
      <c r="N19" s="106" t="s">
        <v>100</v>
      </c>
      <c r="O19" s="106">
        <v>1598</v>
      </c>
      <c r="P19" s="106" t="s">
        <v>101</v>
      </c>
      <c r="Q19" s="106" t="s">
        <v>102</v>
      </c>
      <c r="R19" s="106" t="s">
        <v>125</v>
      </c>
      <c r="S19" s="106" t="s">
        <v>707</v>
      </c>
      <c r="T19" s="106" t="s">
        <v>131</v>
      </c>
      <c r="U19" s="106">
        <v>65</v>
      </c>
      <c r="V19" s="106">
        <v>33</v>
      </c>
      <c r="W19" s="106">
        <v>3.15</v>
      </c>
      <c r="X19" s="106">
        <v>47</v>
      </c>
      <c r="Y19" s="106">
        <v>33</v>
      </c>
      <c r="Z19" s="106">
        <v>0.16</v>
      </c>
      <c r="AA19" s="106">
        <v>68</v>
      </c>
      <c r="AB19" s="106">
        <v>3</v>
      </c>
      <c r="AC19" s="106">
        <v>4.13</v>
      </c>
      <c r="AD19" s="106">
        <v>65</v>
      </c>
      <c r="AE19" s="106">
        <v>6</v>
      </c>
      <c r="AF19" s="106">
        <v>4.5199999999999996</v>
      </c>
      <c r="AG19" s="106" t="s">
        <v>124</v>
      </c>
      <c r="AH19" s="107">
        <v>34.799999999999997</v>
      </c>
      <c r="AI19" s="41" t="s">
        <v>128</v>
      </c>
      <c r="AJ19" s="41" t="s">
        <v>108</v>
      </c>
      <c r="AK19" s="45">
        <f t="shared" ref="AK19:AK31" si="2">O19</f>
        <v>1598</v>
      </c>
      <c r="AL19" s="41" t="s">
        <v>707</v>
      </c>
      <c r="AM19" s="45">
        <v>2</v>
      </c>
      <c r="AN19" s="41" t="s">
        <v>110</v>
      </c>
    </row>
    <row r="20" spans="1:40" s="103" customFormat="1" x14ac:dyDescent="0.3">
      <c r="A20" s="105" t="s">
        <v>709</v>
      </c>
      <c r="B20" s="41" t="s">
        <v>717</v>
      </c>
      <c r="C20" s="81">
        <v>2</v>
      </c>
      <c r="D20" s="81" t="s">
        <v>96</v>
      </c>
      <c r="E20" s="41" t="s">
        <v>708</v>
      </c>
      <c r="F20" s="41" t="s">
        <v>710</v>
      </c>
      <c r="G20" s="41" t="s">
        <v>712</v>
      </c>
      <c r="H20" s="41" t="s">
        <v>716</v>
      </c>
      <c r="I20" s="41" t="s">
        <v>713</v>
      </c>
      <c r="J20" s="106" t="s">
        <v>97</v>
      </c>
      <c r="K20" s="106" t="s">
        <v>124</v>
      </c>
      <c r="L20" s="106" t="s">
        <v>99</v>
      </c>
      <c r="M20" s="106">
        <v>4</v>
      </c>
      <c r="N20" s="106" t="s">
        <v>100</v>
      </c>
      <c r="O20" s="106">
        <v>1598</v>
      </c>
      <c r="P20" s="106" t="s">
        <v>101</v>
      </c>
      <c r="Q20" s="106" t="s">
        <v>102</v>
      </c>
      <c r="R20" s="106" t="s">
        <v>125</v>
      </c>
      <c r="S20" s="106" t="s">
        <v>707</v>
      </c>
      <c r="T20" s="106" t="s">
        <v>131</v>
      </c>
      <c r="U20" s="106">
        <v>65</v>
      </c>
      <c r="V20" s="106">
        <v>33</v>
      </c>
      <c r="W20" s="106">
        <v>3.15</v>
      </c>
      <c r="X20" s="106">
        <v>47</v>
      </c>
      <c r="Y20" s="106">
        <v>33</v>
      </c>
      <c r="Z20" s="106">
        <v>0.16</v>
      </c>
      <c r="AA20" s="106">
        <v>68</v>
      </c>
      <c r="AB20" s="106">
        <v>3</v>
      </c>
      <c r="AC20" s="106">
        <v>4.13</v>
      </c>
      <c r="AD20" s="106">
        <v>65</v>
      </c>
      <c r="AE20" s="106">
        <v>6</v>
      </c>
      <c r="AF20" s="106">
        <v>4.5199999999999996</v>
      </c>
      <c r="AG20" s="106" t="s">
        <v>124</v>
      </c>
      <c r="AH20" s="107">
        <v>34.799999999999997</v>
      </c>
      <c r="AI20" s="41" t="s">
        <v>128</v>
      </c>
      <c r="AJ20" s="41" t="s">
        <v>108</v>
      </c>
      <c r="AK20" s="45">
        <f t="shared" si="2"/>
        <v>1598</v>
      </c>
      <c r="AL20" s="41" t="s">
        <v>707</v>
      </c>
      <c r="AM20" s="45">
        <v>2</v>
      </c>
      <c r="AN20" s="41" t="s">
        <v>110</v>
      </c>
    </row>
    <row r="21" spans="1:40" s="103" customFormat="1" x14ac:dyDescent="0.3">
      <c r="A21" s="105" t="s">
        <v>732</v>
      </c>
      <c r="B21" s="41" t="s">
        <v>718</v>
      </c>
      <c r="C21" s="81">
        <v>2</v>
      </c>
      <c r="D21" s="81" t="s">
        <v>96</v>
      </c>
      <c r="E21" s="41" t="s">
        <v>719</v>
      </c>
      <c r="F21" s="41" t="s">
        <v>710</v>
      </c>
      <c r="G21" s="41" t="s">
        <v>712</v>
      </c>
      <c r="H21" s="41" t="s">
        <v>720</v>
      </c>
      <c r="I21" s="41" t="s">
        <v>713</v>
      </c>
      <c r="J21" s="106" t="s">
        <v>97</v>
      </c>
      <c r="K21" s="106" t="s">
        <v>124</v>
      </c>
      <c r="L21" s="106" t="s">
        <v>99</v>
      </c>
      <c r="M21" s="106">
        <v>4</v>
      </c>
      <c r="N21" s="106" t="s">
        <v>100</v>
      </c>
      <c r="O21" s="106">
        <v>1598</v>
      </c>
      <c r="P21" s="106" t="s">
        <v>101</v>
      </c>
      <c r="Q21" s="106" t="s">
        <v>102</v>
      </c>
      <c r="R21" s="106" t="s">
        <v>125</v>
      </c>
      <c r="S21" s="106" t="s">
        <v>707</v>
      </c>
      <c r="T21" s="106" t="s">
        <v>131</v>
      </c>
      <c r="U21" s="106">
        <v>81</v>
      </c>
      <c r="V21" s="106">
        <v>35</v>
      </c>
      <c r="W21" s="106">
        <v>2.94</v>
      </c>
      <c r="X21" s="106">
        <v>60</v>
      </c>
      <c r="Y21" s="106">
        <v>24</v>
      </c>
      <c r="Z21" s="106">
        <v>0.02</v>
      </c>
      <c r="AA21" s="106">
        <v>69</v>
      </c>
      <c r="AB21" s="106">
        <v>28</v>
      </c>
      <c r="AC21" s="106">
        <v>3.25</v>
      </c>
      <c r="AD21" s="106">
        <v>60</v>
      </c>
      <c r="AE21" s="106">
        <v>18</v>
      </c>
      <c r="AF21" s="106">
        <v>2.08</v>
      </c>
      <c r="AG21" s="106" t="s">
        <v>124</v>
      </c>
      <c r="AH21" s="107">
        <v>45.6</v>
      </c>
      <c r="AI21" s="41" t="s">
        <v>128</v>
      </c>
      <c r="AJ21" s="41" t="s">
        <v>108</v>
      </c>
      <c r="AK21" s="45">
        <f t="shared" ref="AK21:AK24" si="3">O21</f>
        <v>1598</v>
      </c>
      <c r="AL21" s="41" t="s">
        <v>707</v>
      </c>
      <c r="AM21" s="45">
        <v>3</v>
      </c>
      <c r="AN21" s="41" t="s">
        <v>110</v>
      </c>
    </row>
    <row r="22" spans="1:40" s="103" customFormat="1" x14ac:dyDescent="0.3">
      <c r="A22" s="105" t="s">
        <v>732</v>
      </c>
      <c r="B22" s="41" t="s">
        <v>718</v>
      </c>
      <c r="C22" s="81">
        <v>2</v>
      </c>
      <c r="D22" s="81" t="s">
        <v>96</v>
      </c>
      <c r="E22" s="41" t="s">
        <v>719</v>
      </c>
      <c r="F22" s="41" t="s">
        <v>710</v>
      </c>
      <c r="G22" s="41" t="s">
        <v>712</v>
      </c>
      <c r="H22" s="41" t="s">
        <v>721</v>
      </c>
      <c r="I22" s="41" t="s">
        <v>713</v>
      </c>
      <c r="J22" s="106" t="s">
        <v>97</v>
      </c>
      <c r="K22" s="106" t="s">
        <v>124</v>
      </c>
      <c r="L22" s="106" t="s">
        <v>99</v>
      </c>
      <c r="M22" s="106">
        <v>4</v>
      </c>
      <c r="N22" s="106" t="s">
        <v>100</v>
      </c>
      <c r="O22" s="106">
        <v>1598</v>
      </c>
      <c r="P22" s="106" t="s">
        <v>101</v>
      </c>
      <c r="Q22" s="106" t="s">
        <v>102</v>
      </c>
      <c r="R22" s="106" t="s">
        <v>125</v>
      </c>
      <c r="S22" s="106" t="s">
        <v>707</v>
      </c>
      <c r="T22" s="106" t="s">
        <v>131</v>
      </c>
      <c r="U22" s="106">
        <v>81</v>
      </c>
      <c r="V22" s="106">
        <v>35</v>
      </c>
      <c r="W22" s="106">
        <v>2.94</v>
      </c>
      <c r="X22" s="106">
        <v>60</v>
      </c>
      <c r="Y22" s="106">
        <v>24</v>
      </c>
      <c r="Z22" s="106">
        <v>0.02</v>
      </c>
      <c r="AA22" s="106">
        <v>69</v>
      </c>
      <c r="AB22" s="106">
        <v>28</v>
      </c>
      <c r="AC22" s="106">
        <v>3.25</v>
      </c>
      <c r="AD22" s="106">
        <v>60</v>
      </c>
      <c r="AE22" s="106">
        <v>18</v>
      </c>
      <c r="AF22" s="106">
        <v>2.08</v>
      </c>
      <c r="AG22" s="106" t="s">
        <v>124</v>
      </c>
      <c r="AH22" s="107">
        <v>45.6</v>
      </c>
      <c r="AI22" s="41" t="s">
        <v>128</v>
      </c>
      <c r="AJ22" s="41" t="s">
        <v>108</v>
      </c>
      <c r="AK22" s="45">
        <f t="shared" si="3"/>
        <v>1598</v>
      </c>
      <c r="AL22" s="41" t="s">
        <v>707</v>
      </c>
      <c r="AM22" s="45">
        <v>3</v>
      </c>
      <c r="AN22" s="41" t="s">
        <v>110</v>
      </c>
    </row>
    <row r="23" spans="1:40" s="103" customFormat="1" x14ac:dyDescent="0.3">
      <c r="A23" s="105" t="s">
        <v>732</v>
      </c>
      <c r="B23" s="41" t="s">
        <v>718</v>
      </c>
      <c r="C23" s="81">
        <v>2</v>
      </c>
      <c r="D23" s="81" t="s">
        <v>96</v>
      </c>
      <c r="E23" s="41" t="s">
        <v>719</v>
      </c>
      <c r="F23" s="41" t="s">
        <v>710</v>
      </c>
      <c r="G23" s="41" t="s">
        <v>712</v>
      </c>
      <c r="H23" s="41" t="s">
        <v>722</v>
      </c>
      <c r="I23" s="41" t="s">
        <v>713</v>
      </c>
      <c r="J23" s="106" t="s">
        <v>97</v>
      </c>
      <c r="K23" s="106" t="s">
        <v>124</v>
      </c>
      <c r="L23" s="106" t="s">
        <v>99</v>
      </c>
      <c r="M23" s="106">
        <v>4</v>
      </c>
      <c r="N23" s="106" t="s">
        <v>100</v>
      </c>
      <c r="O23" s="106">
        <v>1598</v>
      </c>
      <c r="P23" s="106" t="s">
        <v>101</v>
      </c>
      <c r="Q23" s="106" t="s">
        <v>102</v>
      </c>
      <c r="R23" s="106" t="s">
        <v>125</v>
      </c>
      <c r="S23" s="106" t="s">
        <v>707</v>
      </c>
      <c r="T23" s="106" t="s">
        <v>131</v>
      </c>
      <c r="U23" s="106">
        <v>81</v>
      </c>
      <c r="V23" s="106">
        <v>35</v>
      </c>
      <c r="W23" s="106">
        <v>2.94</v>
      </c>
      <c r="X23" s="106">
        <v>60</v>
      </c>
      <c r="Y23" s="106">
        <v>24</v>
      </c>
      <c r="Z23" s="106">
        <v>0.02</v>
      </c>
      <c r="AA23" s="106">
        <v>69</v>
      </c>
      <c r="AB23" s="106">
        <v>28</v>
      </c>
      <c r="AC23" s="106">
        <v>3.25</v>
      </c>
      <c r="AD23" s="106">
        <v>60</v>
      </c>
      <c r="AE23" s="106">
        <v>18</v>
      </c>
      <c r="AF23" s="106">
        <v>2.08</v>
      </c>
      <c r="AG23" s="106" t="s">
        <v>124</v>
      </c>
      <c r="AH23" s="107">
        <v>45.6</v>
      </c>
      <c r="AI23" s="41" t="s">
        <v>128</v>
      </c>
      <c r="AJ23" s="41" t="s">
        <v>108</v>
      </c>
      <c r="AK23" s="45">
        <f t="shared" si="3"/>
        <v>1598</v>
      </c>
      <c r="AL23" s="41" t="s">
        <v>707</v>
      </c>
      <c r="AM23" s="45">
        <v>3</v>
      </c>
      <c r="AN23" s="41" t="s">
        <v>110</v>
      </c>
    </row>
    <row r="24" spans="1:40" s="103" customFormat="1" x14ac:dyDescent="0.3">
      <c r="A24" s="105" t="s">
        <v>732</v>
      </c>
      <c r="B24" s="41" t="s">
        <v>718</v>
      </c>
      <c r="C24" s="81">
        <v>2</v>
      </c>
      <c r="D24" s="81" t="s">
        <v>96</v>
      </c>
      <c r="E24" s="41" t="s">
        <v>719</v>
      </c>
      <c r="F24" s="41" t="s">
        <v>710</v>
      </c>
      <c r="G24" s="41" t="s">
        <v>712</v>
      </c>
      <c r="H24" s="41" t="s">
        <v>723</v>
      </c>
      <c r="I24" s="41" t="s">
        <v>713</v>
      </c>
      <c r="J24" s="106" t="s">
        <v>97</v>
      </c>
      <c r="K24" s="106" t="s">
        <v>124</v>
      </c>
      <c r="L24" s="106" t="s">
        <v>99</v>
      </c>
      <c r="M24" s="106">
        <v>4</v>
      </c>
      <c r="N24" s="106" t="s">
        <v>100</v>
      </c>
      <c r="O24" s="106">
        <v>1598</v>
      </c>
      <c r="P24" s="106" t="s">
        <v>101</v>
      </c>
      <c r="Q24" s="106" t="s">
        <v>102</v>
      </c>
      <c r="R24" s="106" t="s">
        <v>125</v>
      </c>
      <c r="S24" s="106" t="s">
        <v>707</v>
      </c>
      <c r="T24" s="106" t="s">
        <v>131</v>
      </c>
      <c r="U24" s="106">
        <v>81</v>
      </c>
      <c r="V24" s="106">
        <v>35</v>
      </c>
      <c r="W24" s="106">
        <v>2.94</v>
      </c>
      <c r="X24" s="106">
        <v>60</v>
      </c>
      <c r="Y24" s="106">
        <v>24</v>
      </c>
      <c r="Z24" s="106">
        <v>0.02</v>
      </c>
      <c r="AA24" s="106">
        <v>69</v>
      </c>
      <c r="AB24" s="106">
        <v>28</v>
      </c>
      <c r="AC24" s="106">
        <v>3.25</v>
      </c>
      <c r="AD24" s="106">
        <v>60</v>
      </c>
      <c r="AE24" s="106">
        <v>18</v>
      </c>
      <c r="AF24" s="106">
        <v>2.08</v>
      </c>
      <c r="AG24" s="106" t="s">
        <v>124</v>
      </c>
      <c r="AH24" s="107">
        <v>45.6</v>
      </c>
      <c r="AI24" s="41" t="s">
        <v>128</v>
      </c>
      <c r="AJ24" s="41" t="s">
        <v>108</v>
      </c>
      <c r="AK24" s="45">
        <f t="shared" si="3"/>
        <v>1598</v>
      </c>
      <c r="AL24" s="41" t="s">
        <v>707</v>
      </c>
      <c r="AM24" s="45">
        <v>3</v>
      </c>
      <c r="AN24" s="41" t="s">
        <v>110</v>
      </c>
    </row>
    <row r="25" spans="1:40" s="103" customFormat="1" x14ac:dyDescent="0.3">
      <c r="A25" s="105" t="s">
        <v>732</v>
      </c>
      <c r="B25" s="41" t="s">
        <v>718</v>
      </c>
      <c r="C25" s="81">
        <v>2</v>
      </c>
      <c r="D25" s="81" t="s">
        <v>96</v>
      </c>
      <c r="E25" s="41" t="s">
        <v>719</v>
      </c>
      <c r="F25" s="41" t="s">
        <v>710</v>
      </c>
      <c r="G25" s="41" t="s">
        <v>712</v>
      </c>
      <c r="H25" s="41" t="s">
        <v>724</v>
      </c>
      <c r="I25" s="41" t="s">
        <v>713</v>
      </c>
      <c r="J25" s="106" t="s">
        <v>97</v>
      </c>
      <c r="K25" s="106" t="s">
        <v>124</v>
      </c>
      <c r="L25" s="106" t="s">
        <v>99</v>
      </c>
      <c r="M25" s="106">
        <v>4</v>
      </c>
      <c r="N25" s="106" t="s">
        <v>100</v>
      </c>
      <c r="O25" s="106">
        <v>1598</v>
      </c>
      <c r="P25" s="106" t="s">
        <v>101</v>
      </c>
      <c r="Q25" s="106" t="s">
        <v>102</v>
      </c>
      <c r="R25" s="106" t="s">
        <v>125</v>
      </c>
      <c r="S25" s="106" t="s">
        <v>707</v>
      </c>
      <c r="T25" s="106" t="s">
        <v>131</v>
      </c>
      <c r="U25" s="106">
        <v>81</v>
      </c>
      <c r="V25" s="106">
        <v>35</v>
      </c>
      <c r="W25" s="106">
        <v>2.94</v>
      </c>
      <c r="X25" s="106">
        <v>60</v>
      </c>
      <c r="Y25" s="106">
        <v>24</v>
      </c>
      <c r="Z25" s="106">
        <v>0.02</v>
      </c>
      <c r="AA25" s="106">
        <v>69</v>
      </c>
      <c r="AB25" s="106">
        <v>28</v>
      </c>
      <c r="AC25" s="106">
        <v>3.25</v>
      </c>
      <c r="AD25" s="106">
        <v>60</v>
      </c>
      <c r="AE25" s="106">
        <v>18</v>
      </c>
      <c r="AF25" s="106">
        <v>2.08</v>
      </c>
      <c r="AG25" s="106" t="s">
        <v>124</v>
      </c>
      <c r="AH25" s="107">
        <v>45.6</v>
      </c>
      <c r="AI25" s="41" t="s">
        <v>128</v>
      </c>
      <c r="AJ25" s="41" t="s">
        <v>108</v>
      </c>
      <c r="AK25" s="45">
        <f t="shared" si="2"/>
        <v>1598</v>
      </c>
      <c r="AL25" s="41" t="s">
        <v>707</v>
      </c>
      <c r="AM25" s="45">
        <v>3</v>
      </c>
      <c r="AN25" s="41" t="s">
        <v>110</v>
      </c>
    </row>
    <row r="26" spans="1:40" s="103" customFormat="1" x14ac:dyDescent="0.3">
      <c r="A26" s="105" t="s">
        <v>732</v>
      </c>
      <c r="B26" s="41" t="s">
        <v>718</v>
      </c>
      <c r="C26" s="81">
        <v>2</v>
      </c>
      <c r="D26" s="81" t="s">
        <v>96</v>
      </c>
      <c r="E26" s="41" t="s">
        <v>719</v>
      </c>
      <c r="F26" s="41" t="s">
        <v>710</v>
      </c>
      <c r="G26" s="41" t="s">
        <v>712</v>
      </c>
      <c r="H26" s="41" t="s">
        <v>725</v>
      </c>
      <c r="I26" s="41" t="s">
        <v>713</v>
      </c>
      <c r="J26" s="106" t="s">
        <v>97</v>
      </c>
      <c r="K26" s="106" t="s">
        <v>124</v>
      </c>
      <c r="L26" s="106" t="s">
        <v>99</v>
      </c>
      <c r="M26" s="106">
        <v>4</v>
      </c>
      <c r="N26" s="106" t="s">
        <v>100</v>
      </c>
      <c r="O26" s="106">
        <v>1598</v>
      </c>
      <c r="P26" s="106" t="s">
        <v>101</v>
      </c>
      <c r="Q26" s="106" t="s">
        <v>102</v>
      </c>
      <c r="R26" s="106" t="s">
        <v>125</v>
      </c>
      <c r="S26" s="106" t="s">
        <v>707</v>
      </c>
      <c r="T26" s="106" t="s">
        <v>131</v>
      </c>
      <c r="U26" s="106">
        <v>81</v>
      </c>
      <c r="V26" s="106">
        <v>35</v>
      </c>
      <c r="W26" s="106">
        <v>2.94</v>
      </c>
      <c r="X26" s="106">
        <v>60</v>
      </c>
      <c r="Y26" s="106">
        <v>24</v>
      </c>
      <c r="Z26" s="106">
        <v>0.02</v>
      </c>
      <c r="AA26" s="106">
        <v>69</v>
      </c>
      <c r="AB26" s="106">
        <v>28</v>
      </c>
      <c r="AC26" s="106">
        <v>3.25</v>
      </c>
      <c r="AD26" s="106">
        <v>60</v>
      </c>
      <c r="AE26" s="106">
        <v>18</v>
      </c>
      <c r="AF26" s="106">
        <v>2.08</v>
      </c>
      <c r="AG26" s="106" t="s">
        <v>124</v>
      </c>
      <c r="AH26" s="107">
        <v>45.6</v>
      </c>
      <c r="AI26" s="41" t="s">
        <v>128</v>
      </c>
      <c r="AJ26" s="41" t="s">
        <v>108</v>
      </c>
      <c r="AK26" s="45">
        <f t="shared" si="2"/>
        <v>1598</v>
      </c>
      <c r="AL26" s="41" t="s">
        <v>707</v>
      </c>
      <c r="AM26" s="45">
        <v>3</v>
      </c>
      <c r="AN26" s="41" t="s">
        <v>110</v>
      </c>
    </row>
    <row r="27" spans="1:40" s="103" customFormat="1" x14ac:dyDescent="0.3">
      <c r="A27" s="105" t="s">
        <v>732</v>
      </c>
      <c r="B27" s="41" t="s">
        <v>718</v>
      </c>
      <c r="C27" s="81">
        <v>2</v>
      </c>
      <c r="D27" s="81" t="s">
        <v>96</v>
      </c>
      <c r="E27" s="41" t="s">
        <v>719</v>
      </c>
      <c r="F27" s="41" t="s">
        <v>710</v>
      </c>
      <c r="G27" s="41" t="s">
        <v>712</v>
      </c>
      <c r="H27" s="41" t="s">
        <v>726</v>
      </c>
      <c r="I27" s="41" t="s">
        <v>713</v>
      </c>
      <c r="J27" s="106" t="s">
        <v>97</v>
      </c>
      <c r="K27" s="106" t="s">
        <v>124</v>
      </c>
      <c r="L27" s="106" t="s">
        <v>99</v>
      </c>
      <c r="M27" s="106">
        <v>4</v>
      </c>
      <c r="N27" s="106" t="s">
        <v>100</v>
      </c>
      <c r="O27" s="106">
        <v>1598</v>
      </c>
      <c r="P27" s="106" t="s">
        <v>101</v>
      </c>
      <c r="Q27" s="106" t="s">
        <v>102</v>
      </c>
      <c r="R27" s="106" t="s">
        <v>125</v>
      </c>
      <c r="S27" s="106" t="s">
        <v>707</v>
      </c>
      <c r="T27" s="106" t="s">
        <v>131</v>
      </c>
      <c r="U27" s="106">
        <v>81</v>
      </c>
      <c r="V27" s="106">
        <v>35</v>
      </c>
      <c r="W27" s="106">
        <v>2.94</v>
      </c>
      <c r="X27" s="106">
        <v>60</v>
      </c>
      <c r="Y27" s="106">
        <v>24</v>
      </c>
      <c r="Z27" s="106">
        <v>0.02</v>
      </c>
      <c r="AA27" s="106">
        <v>69</v>
      </c>
      <c r="AB27" s="106">
        <v>28</v>
      </c>
      <c r="AC27" s="106">
        <v>3.25</v>
      </c>
      <c r="AD27" s="106">
        <v>60</v>
      </c>
      <c r="AE27" s="106">
        <v>18</v>
      </c>
      <c r="AF27" s="106">
        <v>2.08</v>
      </c>
      <c r="AG27" s="106" t="s">
        <v>124</v>
      </c>
      <c r="AH27" s="107">
        <v>45.6</v>
      </c>
      <c r="AI27" s="41" t="s">
        <v>128</v>
      </c>
      <c r="AJ27" s="41" t="s">
        <v>108</v>
      </c>
      <c r="AK27" s="45">
        <f t="shared" ref="AK27:AK28" si="4">O27</f>
        <v>1598</v>
      </c>
      <c r="AL27" s="41" t="s">
        <v>707</v>
      </c>
      <c r="AM27" s="45">
        <v>3</v>
      </c>
      <c r="AN27" s="41" t="s">
        <v>110</v>
      </c>
    </row>
    <row r="28" spans="1:40" s="103" customFormat="1" x14ac:dyDescent="0.3">
      <c r="A28" s="105" t="s">
        <v>732</v>
      </c>
      <c r="B28" s="41" t="s">
        <v>718</v>
      </c>
      <c r="C28" s="81">
        <v>2</v>
      </c>
      <c r="D28" s="81" t="s">
        <v>96</v>
      </c>
      <c r="E28" s="41" t="s">
        <v>719</v>
      </c>
      <c r="F28" s="41" t="s">
        <v>710</v>
      </c>
      <c r="G28" s="41" t="s">
        <v>712</v>
      </c>
      <c r="H28" s="41" t="s">
        <v>727</v>
      </c>
      <c r="I28" s="41" t="s">
        <v>713</v>
      </c>
      <c r="J28" s="106" t="s">
        <v>97</v>
      </c>
      <c r="K28" s="106" t="s">
        <v>124</v>
      </c>
      <c r="L28" s="106" t="s">
        <v>99</v>
      </c>
      <c r="M28" s="106">
        <v>4</v>
      </c>
      <c r="N28" s="106" t="s">
        <v>100</v>
      </c>
      <c r="O28" s="106">
        <v>1598</v>
      </c>
      <c r="P28" s="106" t="s">
        <v>101</v>
      </c>
      <c r="Q28" s="106" t="s">
        <v>102</v>
      </c>
      <c r="R28" s="106" t="s">
        <v>125</v>
      </c>
      <c r="S28" s="106" t="s">
        <v>707</v>
      </c>
      <c r="T28" s="106" t="s">
        <v>131</v>
      </c>
      <c r="U28" s="106">
        <v>81</v>
      </c>
      <c r="V28" s="106">
        <v>35</v>
      </c>
      <c r="W28" s="106">
        <v>2.94</v>
      </c>
      <c r="X28" s="106">
        <v>60</v>
      </c>
      <c r="Y28" s="106">
        <v>24</v>
      </c>
      <c r="Z28" s="106">
        <v>0.02</v>
      </c>
      <c r="AA28" s="106">
        <v>69</v>
      </c>
      <c r="AB28" s="106">
        <v>28</v>
      </c>
      <c r="AC28" s="106">
        <v>3.25</v>
      </c>
      <c r="AD28" s="106">
        <v>60</v>
      </c>
      <c r="AE28" s="106">
        <v>18</v>
      </c>
      <c r="AF28" s="106">
        <v>2.08</v>
      </c>
      <c r="AG28" s="106" t="s">
        <v>124</v>
      </c>
      <c r="AH28" s="107">
        <v>45.6</v>
      </c>
      <c r="AI28" s="41" t="s">
        <v>128</v>
      </c>
      <c r="AJ28" s="41" t="s">
        <v>108</v>
      </c>
      <c r="AK28" s="45">
        <f t="shared" si="4"/>
        <v>1598</v>
      </c>
      <c r="AL28" s="41" t="s">
        <v>707</v>
      </c>
      <c r="AM28" s="45">
        <v>3</v>
      </c>
      <c r="AN28" s="41" t="s">
        <v>110</v>
      </c>
    </row>
    <row r="29" spans="1:40" s="103" customFormat="1" x14ac:dyDescent="0.3">
      <c r="A29" s="105" t="s">
        <v>732</v>
      </c>
      <c r="B29" s="41" t="s">
        <v>718</v>
      </c>
      <c r="C29" s="81">
        <v>2</v>
      </c>
      <c r="D29" s="81" t="s">
        <v>96</v>
      </c>
      <c r="E29" s="41" t="s">
        <v>719</v>
      </c>
      <c r="F29" s="41" t="s">
        <v>710</v>
      </c>
      <c r="G29" s="41" t="s">
        <v>712</v>
      </c>
      <c r="H29" s="41" t="s">
        <v>728</v>
      </c>
      <c r="I29" s="41" t="s">
        <v>713</v>
      </c>
      <c r="J29" s="106" t="s">
        <v>97</v>
      </c>
      <c r="K29" s="106" t="s">
        <v>124</v>
      </c>
      <c r="L29" s="106" t="s">
        <v>99</v>
      </c>
      <c r="M29" s="106">
        <v>4</v>
      </c>
      <c r="N29" s="106" t="s">
        <v>100</v>
      </c>
      <c r="O29" s="106">
        <v>1598</v>
      </c>
      <c r="P29" s="106" t="s">
        <v>101</v>
      </c>
      <c r="Q29" s="106" t="s">
        <v>102</v>
      </c>
      <c r="R29" s="106" t="s">
        <v>125</v>
      </c>
      <c r="S29" s="106" t="s">
        <v>707</v>
      </c>
      <c r="T29" s="106" t="s">
        <v>131</v>
      </c>
      <c r="U29" s="106">
        <v>81</v>
      </c>
      <c r="V29" s="106">
        <v>35</v>
      </c>
      <c r="W29" s="106">
        <v>2.94</v>
      </c>
      <c r="X29" s="106">
        <v>60</v>
      </c>
      <c r="Y29" s="106">
        <v>24</v>
      </c>
      <c r="Z29" s="106">
        <v>0.02</v>
      </c>
      <c r="AA29" s="106">
        <v>69</v>
      </c>
      <c r="AB29" s="106">
        <v>28</v>
      </c>
      <c r="AC29" s="106">
        <v>3.25</v>
      </c>
      <c r="AD29" s="106">
        <v>60</v>
      </c>
      <c r="AE29" s="106">
        <v>18</v>
      </c>
      <c r="AF29" s="106">
        <v>2.08</v>
      </c>
      <c r="AG29" s="106" t="s">
        <v>124</v>
      </c>
      <c r="AH29" s="107">
        <v>45.6</v>
      </c>
      <c r="AI29" s="41" t="s">
        <v>128</v>
      </c>
      <c r="AJ29" s="41" t="s">
        <v>108</v>
      </c>
      <c r="AK29" s="45">
        <f t="shared" ref="AK29:AK30" si="5">O29</f>
        <v>1598</v>
      </c>
      <c r="AL29" s="41" t="s">
        <v>707</v>
      </c>
      <c r="AM29" s="45">
        <v>3</v>
      </c>
      <c r="AN29" s="41" t="s">
        <v>110</v>
      </c>
    </row>
    <row r="30" spans="1:40" s="103" customFormat="1" x14ac:dyDescent="0.3">
      <c r="A30" s="105" t="s">
        <v>732</v>
      </c>
      <c r="B30" s="41" t="s">
        <v>718</v>
      </c>
      <c r="C30" s="81">
        <v>2</v>
      </c>
      <c r="D30" s="81" t="s">
        <v>96</v>
      </c>
      <c r="E30" s="41" t="s">
        <v>719</v>
      </c>
      <c r="F30" s="41" t="s">
        <v>710</v>
      </c>
      <c r="G30" s="41" t="s">
        <v>712</v>
      </c>
      <c r="H30" s="41" t="s">
        <v>729</v>
      </c>
      <c r="I30" s="41" t="s">
        <v>713</v>
      </c>
      <c r="J30" s="106" t="s">
        <v>97</v>
      </c>
      <c r="K30" s="106" t="s">
        <v>124</v>
      </c>
      <c r="L30" s="106" t="s">
        <v>99</v>
      </c>
      <c r="M30" s="106">
        <v>4</v>
      </c>
      <c r="N30" s="106" t="s">
        <v>100</v>
      </c>
      <c r="O30" s="106">
        <v>1598</v>
      </c>
      <c r="P30" s="106" t="s">
        <v>101</v>
      </c>
      <c r="Q30" s="106" t="s">
        <v>102</v>
      </c>
      <c r="R30" s="106" t="s">
        <v>125</v>
      </c>
      <c r="S30" s="106" t="s">
        <v>707</v>
      </c>
      <c r="T30" s="106" t="s">
        <v>131</v>
      </c>
      <c r="U30" s="106">
        <v>81</v>
      </c>
      <c r="V30" s="106">
        <v>35</v>
      </c>
      <c r="W30" s="106">
        <v>2.94</v>
      </c>
      <c r="X30" s="106">
        <v>60</v>
      </c>
      <c r="Y30" s="106">
        <v>24</v>
      </c>
      <c r="Z30" s="106">
        <v>0.02</v>
      </c>
      <c r="AA30" s="106">
        <v>69</v>
      </c>
      <c r="AB30" s="106">
        <v>28</v>
      </c>
      <c r="AC30" s="106">
        <v>3.25</v>
      </c>
      <c r="AD30" s="106">
        <v>60</v>
      </c>
      <c r="AE30" s="106">
        <v>18</v>
      </c>
      <c r="AF30" s="106">
        <v>2.08</v>
      </c>
      <c r="AG30" s="106" t="s">
        <v>124</v>
      </c>
      <c r="AH30" s="107">
        <v>45.6</v>
      </c>
      <c r="AI30" s="41" t="s">
        <v>128</v>
      </c>
      <c r="AJ30" s="41" t="s">
        <v>108</v>
      </c>
      <c r="AK30" s="45">
        <f t="shared" si="5"/>
        <v>1598</v>
      </c>
      <c r="AL30" s="41" t="s">
        <v>707</v>
      </c>
      <c r="AM30" s="45">
        <v>3</v>
      </c>
      <c r="AN30" s="41" t="s">
        <v>110</v>
      </c>
    </row>
    <row r="31" spans="1:40" s="103" customFormat="1" x14ac:dyDescent="0.3">
      <c r="A31" s="105" t="s">
        <v>732</v>
      </c>
      <c r="B31" s="41" t="s">
        <v>718</v>
      </c>
      <c r="C31" s="81">
        <v>2</v>
      </c>
      <c r="D31" s="81" t="s">
        <v>96</v>
      </c>
      <c r="E31" s="41" t="s">
        <v>719</v>
      </c>
      <c r="F31" s="41" t="s">
        <v>710</v>
      </c>
      <c r="G31" s="41" t="s">
        <v>712</v>
      </c>
      <c r="H31" s="41" t="s">
        <v>730</v>
      </c>
      <c r="I31" s="41" t="s">
        <v>713</v>
      </c>
      <c r="J31" s="106" t="s">
        <v>97</v>
      </c>
      <c r="K31" s="106" t="s">
        <v>124</v>
      </c>
      <c r="L31" s="106" t="s">
        <v>99</v>
      </c>
      <c r="M31" s="106">
        <v>4</v>
      </c>
      <c r="N31" s="106" t="s">
        <v>100</v>
      </c>
      <c r="O31" s="106">
        <v>1598</v>
      </c>
      <c r="P31" s="106" t="s">
        <v>101</v>
      </c>
      <c r="Q31" s="106" t="s">
        <v>102</v>
      </c>
      <c r="R31" s="106" t="s">
        <v>125</v>
      </c>
      <c r="S31" s="106" t="s">
        <v>707</v>
      </c>
      <c r="T31" s="106" t="s">
        <v>131</v>
      </c>
      <c r="U31" s="106">
        <v>81</v>
      </c>
      <c r="V31" s="106">
        <v>35</v>
      </c>
      <c r="W31" s="106">
        <v>2.94</v>
      </c>
      <c r="X31" s="106">
        <v>60</v>
      </c>
      <c r="Y31" s="106">
        <v>24</v>
      </c>
      <c r="Z31" s="106">
        <v>0.02</v>
      </c>
      <c r="AA31" s="106">
        <v>69</v>
      </c>
      <c r="AB31" s="106">
        <v>28</v>
      </c>
      <c r="AC31" s="106">
        <v>3.25</v>
      </c>
      <c r="AD31" s="106">
        <v>60</v>
      </c>
      <c r="AE31" s="106">
        <v>18</v>
      </c>
      <c r="AF31" s="106">
        <v>2.08</v>
      </c>
      <c r="AG31" s="106" t="s">
        <v>124</v>
      </c>
      <c r="AH31" s="107">
        <v>45.6</v>
      </c>
      <c r="AI31" s="41" t="s">
        <v>128</v>
      </c>
      <c r="AJ31" s="41" t="s">
        <v>108</v>
      </c>
      <c r="AK31" s="45">
        <f t="shared" si="2"/>
        <v>1598</v>
      </c>
      <c r="AL31" s="41" t="s">
        <v>707</v>
      </c>
      <c r="AM31" s="45">
        <v>3</v>
      </c>
      <c r="AN31" s="41" t="s">
        <v>110</v>
      </c>
    </row>
    <row r="32" spans="1:40" s="103" customFormat="1" x14ac:dyDescent="0.3">
      <c r="A32" s="105" t="s">
        <v>732</v>
      </c>
      <c r="B32" s="41" t="s">
        <v>718</v>
      </c>
      <c r="C32" s="81">
        <v>2</v>
      </c>
      <c r="D32" s="81" t="s">
        <v>96</v>
      </c>
      <c r="E32" s="41" t="s">
        <v>719</v>
      </c>
      <c r="F32" s="41" t="s">
        <v>710</v>
      </c>
      <c r="G32" s="41" t="s">
        <v>712</v>
      </c>
      <c r="H32" s="41" t="s">
        <v>731</v>
      </c>
      <c r="I32" s="41" t="s">
        <v>713</v>
      </c>
      <c r="J32" s="106" t="s">
        <v>97</v>
      </c>
      <c r="K32" s="106" t="s">
        <v>124</v>
      </c>
      <c r="L32" s="106" t="s">
        <v>99</v>
      </c>
      <c r="M32" s="106">
        <v>4</v>
      </c>
      <c r="N32" s="106" t="s">
        <v>100</v>
      </c>
      <c r="O32" s="106">
        <v>1598</v>
      </c>
      <c r="P32" s="106" t="s">
        <v>101</v>
      </c>
      <c r="Q32" s="106" t="s">
        <v>102</v>
      </c>
      <c r="R32" s="106" t="s">
        <v>125</v>
      </c>
      <c r="S32" s="106" t="s">
        <v>707</v>
      </c>
      <c r="T32" s="106" t="s">
        <v>131</v>
      </c>
      <c r="U32" s="106">
        <v>81</v>
      </c>
      <c r="V32" s="106">
        <v>35</v>
      </c>
      <c r="W32" s="106">
        <v>2.94</v>
      </c>
      <c r="X32" s="106">
        <v>60</v>
      </c>
      <c r="Y32" s="106">
        <v>24</v>
      </c>
      <c r="Z32" s="106">
        <v>0.02</v>
      </c>
      <c r="AA32" s="106">
        <v>69</v>
      </c>
      <c r="AB32" s="106">
        <v>28</v>
      </c>
      <c r="AC32" s="106">
        <v>3.25</v>
      </c>
      <c r="AD32" s="106">
        <v>60</v>
      </c>
      <c r="AE32" s="106">
        <v>18</v>
      </c>
      <c r="AF32" s="106">
        <v>2.08</v>
      </c>
      <c r="AG32" s="106" t="s">
        <v>124</v>
      </c>
      <c r="AH32" s="107">
        <v>45.6</v>
      </c>
      <c r="AI32" s="41" t="s">
        <v>128</v>
      </c>
      <c r="AJ32" s="41" t="s">
        <v>108</v>
      </c>
      <c r="AK32" s="45">
        <f t="shared" ref="AK32:AK58" si="6">O32</f>
        <v>1598</v>
      </c>
      <c r="AL32" s="41" t="s">
        <v>707</v>
      </c>
      <c r="AM32" s="45">
        <v>3</v>
      </c>
      <c r="AN32" s="41" t="s">
        <v>110</v>
      </c>
    </row>
    <row r="33" spans="1:40" s="103" customFormat="1" x14ac:dyDescent="0.3">
      <c r="A33" s="105" t="s">
        <v>709</v>
      </c>
      <c r="B33" s="41" t="s">
        <v>1134</v>
      </c>
      <c r="C33" s="81">
        <v>2</v>
      </c>
      <c r="D33" s="81" t="s">
        <v>96</v>
      </c>
      <c r="E33" s="41" t="s">
        <v>1135</v>
      </c>
      <c r="F33" s="41" t="s">
        <v>1156</v>
      </c>
      <c r="G33" s="41" t="s">
        <v>1157</v>
      </c>
      <c r="H33" s="41" t="s">
        <v>1158</v>
      </c>
      <c r="I33" s="41" t="s">
        <v>1155</v>
      </c>
      <c r="J33" s="106" t="s">
        <v>97</v>
      </c>
      <c r="K33" s="106" t="s">
        <v>124</v>
      </c>
      <c r="L33" s="106" t="s">
        <v>99</v>
      </c>
      <c r="M33" s="106">
        <v>4</v>
      </c>
      <c r="N33" s="106" t="s">
        <v>100</v>
      </c>
      <c r="O33" s="106">
        <v>1598</v>
      </c>
      <c r="P33" s="106" t="s">
        <v>101</v>
      </c>
      <c r="Q33" s="106" t="s">
        <v>102</v>
      </c>
      <c r="R33" s="106" t="s">
        <v>125</v>
      </c>
      <c r="S33" s="106" t="s">
        <v>707</v>
      </c>
      <c r="T33" s="106" t="s">
        <v>131</v>
      </c>
      <c r="U33" s="106">
        <v>33</v>
      </c>
      <c r="V33" s="106">
        <v>8</v>
      </c>
      <c r="W33" s="106">
        <v>7.0000000000000007E-2</v>
      </c>
      <c r="X33" s="106">
        <v>49</v>
      </c>
      <c r="Y33" s="106">
        <v>14</v>
      </c>
      <c r="Z33" s="106">
        <v>0.02</v>
      </c>
      <c r="AA33" s="106">
        <v>31</v>
      </c>
      <c r="AB33" s="106">
        <v>1</v>
      </c>
      <c r="AC33" s="106">
        <v>0.08</v>
      </c>
      <c r="AD33" s="106">
        <v>55</v>
      </c>
      <c r="AE33" s="106">
        <v>8</v>
      </c>
      <c r="AF33" s="106">
        <v>0.04</v>
      </c>
      <c r="AG33" s="106" t="s">
        <v>124</v>
      </c>
      <c r="AH33" s="107">
        <v>34.799999999999997</v>
      </c>
      <c r="AI33" s="41" t="s">
        <v>128</v>
      </c>
      <c r="AJ33" s="41" t="s">
        <v>108</v>
      </c>
      <c r="AK33" s="45">
        <f t="shared" si="6"/>
        <v>1598</v>
      </c>
      <c r="AL33" s="41" t="s">
        <v>707</v>
      </c>
      <c r="AM33" s="45">
        <v>3</v>
      </c>
      <c r="AN33" s="41" t="s">
        <v>110</v>
      </c>
    </row>
    <row r="34" spans="1:40" s="103" customFormat="1" x14ac:dyDescent="0.3">
      <c r="A34" s="105" t="s">
        <v>709</v>
      </c>
      <c r="B34" s="41" t="s">
        <v>1134</v>
      </c>
      <c r="C34" s="81">
        <v>2</v>
      </c>
      <c r="D34" s="81" t="s">
        <v>96</v>
      </c>
      <c r="E34" s="41" t="s">
        <v>1135</v>
      </c>
      <c r="F34" s="41" t="s">
        <v>1156</v>
      </c>
      <c r="G34" s="41" t="s">
        <v>1157</v>
      </c>
      <c r="H34" s="41" t="s">
        <v>1159</v>
      </c>
      <c r="I34" s="41" t="s">
        <v>1155</v>
      </c>
      <c r="J34" s="106" t="s">
        <v>97</v>
      </c>
      <c r="K34" s="106" t="s">
        <v>124</v>
      </c>
      <c r="L34" s="106" t="s">
        <v>99</v>
      </c>
      <c r="M34" s="106">
        <v>4</v>
      </c>
      <c r="N34" s="106" t="s">
        <v>100</v>
      </c>
      <c r="O34" s="106">
        <v>1598</v>
      </c>
      <c r="P34" s="106" t="s">
        <v>101</v>
      </c>
      <c r="Q34" s="106" t="s">
        <v>102</v>
      </c>
      <c r="R34" s="106" t="s">
        <v>125</v>
      </c>
      <c r="S34" s="106" t="s">
        <v>707</v>
      </c>
      <c r="T34" s="106" t="s">
        <v>131</v>
      </c>
      <c r="U34" s="106">
        <v>33</v>
      </c>
      <c r="V34" s="106">
        <v>8</v>
      </c>
      <c r="W34" s="106">
        <v>7.0000000000000007E-2</v>
      </c>
      <c r="X34" s="106">
        <v>49</v>
      </c>
      <c r="Y34" s="106">
        <v>14</v>
      </c>
      <c r="Z34" s="106">
        <v>0.02</v>
      </c>
      <c r="AA34" s="106">
        <v>31</v>
      </c>
      <c r="AB34" s="106">
        <v>1</v>
      </c>
      <c r="AC34" s="106">
        <v>0.08</v>
      </c>
      <c r="AD34" s="106">
        <v>55</v>
      </c>
      <c r="AE34" s="106">
        <v>8</v>
      </c>
      <c r="AF34" s="106">
        <v>0.04</v>
      </c>
      <c r="AG34" s="106" t="s">
        <v>124</v>
      </c>
      <c r="AH34" s="107">
        <v>34.799999999999997</v>
      </c>
      <c r="AI34" s="41" t="s">
        <v>128</v>
      </c>
      <c r="AJ34" s="41" t="s">
        <v>108</v>
      </c>
      <c r="AK34" s="45">
        <f t="shared" si="6"/>
        <v>1598</v>
      </c>
      <c r="AL34" s="41" t="s">
        <v>707</v>
      </c>
      <c r="AM34" s="45">
        <v>3</v>
      </c>
      <c r="AN34" s="41" t="s">
        <v>110</v>
      </c>
    </row>
    <row r="35" spans="1:40" s="103" customFormat="1" x14ac:dyDescent="0.3">
      <c r="A35" s="105" t="s">
        <v>709</v>
      </c>
      <c r="B35" s="41" t="s">
        <v>1134</v>
      </c>
      <c r="C35" s="81">
        <v>2</v>
      </c>
      <c r="D35" s="81" t="s">
        <v>96</v>
      </c>
      <c r="E35" s="41" t="s">
        <v>1135</v>
      </c>
      <c r="F35" s="41" t="s">
        <v>1156</v>
      </c>
      <c r="G35" s="41" t="s">
        <v>1157</v>
      </c>
      <c r="H35" s="41" t="s">
        <v>1160</v>
      </c>
      <c r="I35" s="41" t="s">
        <v>1155</v>
      </c>
      <c r="J35" s="106" t="s">
        <v>97</v>
      </c>
      <c r="K35" s="106" t="s">
        <v>124</v>
      </c>
      <c r="L35" s="106" t="s">
        <v>99</v>
      </c>
      <c r="M35" s="106">
        <v>4</v>
      </c>
      <c r="N35" s="106" t="s">
        <v>100</v>
      </c>
      <c r="O35" s="106">
        <v>1598</v>
      </c>
      <c r="P35" s="106" t="s">
        <v>101</v>
      </c>
      <c r="Q35" s="106" t="s">
        <v>102</v>
      </c>
      <c r="R35" s="106" t="s">
        <v>125</v>
      </c>
      <c r="S35" s="106" t="s">
        <v>707</v>
      </c>
      <c r="T35" s="106" t="s">
        <v>131</v>
      </c>
      <c r="U35" s="106">
        <v>33</v>
      </c>
      <c r="V35" s="106">
        <v>8</v>
      </c>
      <c r="W35" s="106">
        <v>7.0000000000000007E-2</v>
      </c>
      <c r="X35" s="106">
        <v>49</v>
      </c>
      <c r="Y35" s="106">
        <v>14</v>
      </c>
      <c r="Z35" s="106">
        <v>0.02</v>
      </c>
      <c r="AA35" s="106">
        <v>31</v>
      </c>
      <c r="AB35" s="106">
        <v>1</v>
      </c>
      <c r="AC35" s="106">
        <v>0.08</v>
      </c>
      <c r="AD35" s="106">
        <v>55</v>
      </c>
      <c r="AE35" s="106">
        <v>8</v>
      </c>
      <c r="AF35" s="106">
        <v>0.04</v>
      </c>
      <c r="AG35" s="106" t="s">
        <v>124</v>
      </c>
      <c r="AH35" s="107">
        <v>34.799999999999997</v>
      </c>
      <c r="AI35" s="41" t="s">
        <v>128</v>
      </c>
      <c r="AJ35" s="41" t="s">
        <v>108</v>
      </c>
      <c r="AK35" s="45">
        <f t="shared" ref="AK35:AK42" si="7">O35</f>
        <v>1598</v>
      </c>
      <c r="AL35" s="41" t="s">
        <v>707</v>
      </c>
      <c r="AM35" s="45">
        <v>3</v>
      </c>
      <c r="AN35" s="41" t="s">
        <v>110</v>
      </c>
    </row>
    <row r="36" spans="1:40" s="103" customFormat="1" x14ac:dyDescent="0.3">
      <c r="A36" s="105" t="s">
        <v>709</v>
      </c>
      <c r="B36" s="41" t="s">
        <v>1134</v>
      </c>
      <c r="C36" s="81">
        <v>2</v>
      </c>
      <c r="D36" s="81" t="s">
        <v>96</v>
      </c>
      <c r="E36" s="41" t="s">
        <v>1135</v>
      </c>
      <c r="F36" s="41" t="s">
        <v>1156</v>
      </c>
      <c r="G36" s="41" t="s">
        <v>1157</v>
      </c>
      <c r="H36" s="41" t="s">
        <v>1161</v>
      </c>
      <c r="I36" s="41" t="s">
        <v>1155</v>
      </c>
      <c r="J36" s="106" t="s">
        <v>97</v>
      </c>
      <c r="K36" s="106" t="s">
        <v>124</v>
      </c>
      <c r="L36" s="106" t="s">
        <v>99</v>
      </c>
      <c r="M36" s="106">
        <v>4</v>
      </c>
      <c r="N36" s="106" t="s">
        <v>100</v>
      </c>
      <c r="O36" s="106">
        <v>1598</v>
      </c>
      <c r="P36" s="106" t="s">
        <v>101</v>
      </c>
      <c r="Q36" s="106" t="s">
        <v>102</v>
      </c>
      <c r="R36" s="106" t="s">
        <v>125</v>
      </c>
      <c r="S36" s="106" t="s">
        <v>707</v>
      </c>
      <c r="T36" s="106" t="s">
        <v>131</v>
      </c>
      <c r="U36" s="106">
        <v>33</v>
      </c>
      <c r="V36" s="106">
        <v>8</v>
      </c>
      <c r="W36" s="106">
        <v>7.0000000000000007E-2</v>
      </c>
      <c r="X36" s="106">
        <v>49</v>
      </c>
      <c r="Y36" s="106">
        <v>14</v>
      </c>
      <c r="Z36" s="106">
        <v>0.02</v>
      </c>
      <c r="AA36" s="106">
        <v>31</v>
      </c>
      <c r="AB36" s="106">
        <v>1</v>
      </c>
      <c r="AC36" s="106">
        <v>0.08</v>
      </c>
      <c r="AD36" s="106">
        <v>55</v>
      </c>
      <c r="AE36" s="106">
        <v>8</v>
      </c>
      <c r="AF36" s="106">
        <v>0.04</v>
      </c>
      <c r="AG36" s="106" t="s">
        <v>124</v>
      </c>
      <c r="AH36" s="107">
        <v>34.799999999999997</v>
      </c>
      <c r="AI36" s="41" t="s">
        <v>128</v>
      </c>
      <c r="AJ36" s="41" t="s">
        <v>108</v>
      </c>
      <c r="AK36" s="45">
        <f t="shared" si="7"/>
        <v>1598</v>
      </c>
      <c r="AL36" s="41" t="s">
        <v>707</v>
      </c>
      <c r="AM36" s="45">
        <v>3</v>
      </c>
      <c r="AN36" s="41" t="s">
        <v>110</v>
      </c>
    </row>
    <row r="37" spans="1:40" s="103" customFormat="1" x14ac:dyDescent="0.3">
      <c r="A37" s="105" t="s">
        <v>709</v>
      </c>
      <c r="B37" s="41" t="s">
        <v>1134</v>
      </c>
      <c r="C37" s="81">
        <v>2</v>
      </c>
      <c r="D37" s="81" t="s">
        <v>96</v>
      </c>
      <c r="E37" s="41" t="s">
        <v>1135</v>
      </c>
      <c r="F37" s="41" t="s">
        <v>1156</v>
      </c>
      <c r="G37" s="41" t="s">
        <v>1157</v>
      </c>
      <c r="H37" s="41" t="s">
        <v>1162</v>
      </c>
      <c r="I37" s="41" t="s">
        <v>1155</v>
      </c>
      <c r="J37" s="106" t="s">
        <v>97</v>
      </c>
      <c r="K37" s="106" t="s">
        <v>124</v>
      </c>
      <c r="L37" s="106" t="s">
        <v>99</v>
      </c>
      <c r="M37" s="106">
        <v>4</v>
      </c>
      <c r="N37" s="106" t="s">
        <v>100</v>
      </c>
      <c r="O37" s="106">
        <v>1598</v>
      </c>
      <c r="P37" s="106" t="s">
        <v>101</v>
      </c>
      <c r="Q37" s="106" t="s">
        <v>102</v>
      </c>
      <c r="R37" s="106" t="s">
        <v>125</v>
      </c>
      <c r="S37" s="106" t="s">
        <v>707</v>
      </c>
      <c r="T37" s="106" t="s">
        <v>131</v>
      </c>
      <c r="U37" s="106">
        <v>33</v>
      </c>
      <c r="V37" s="106">
        <v>8</v>
      </c>
      <c r="W37" s="106">
        <v>7.0000000000000007E-2</v>
      </c>
      <c r="X37" s="106">
        <v>49</v>
      </c>
      <c r="Y37" s="106">
        <v>14</v>
      </c>
      <c r="Z37" s="106">
        <v>0.02</v>
      </c>
      <c r="AA37" s="106">
        <v>31</v>
      </c>
      <c r="AB37" s="106">
        <v>1</v>
      </c>
      <c r="AC37" s="106">
        <v>0.08</v>
      </c>
      <c r="AD37" s="106">
        <v>55</v>
      </c>
      <c r="AE37" s="106">
        <v>8</v>
      </c>
      <c r="AF37" s="106">
        <v>0.04</v>
      </c>
      <c r="AG37" s="106" t="s">
        <v>124</v>
      </c>
      <c r="AH37" s="107">
        <v>34.799999999999997</v>
      </c>
      <c r="AI37" s="41" t="s">
        <v>128</v>
      </c>
      <c r="AJ37" s="41" t="s">
        <v>108</v>
      </c>
      <c r="AK37" s="45">
        <f t="shared" si="7"/>
        <v>1598</v>
      </c>
      <c r="AL37" s="41" t="s">
        <v>707</v>
      </c>
      <c r="AM37" s="45">
        <v>3</v>
      </c>
      <c r="AN37" s="41" t="s">
        <v>110</v>
      </c>
    </row>
    <row r="38" spans="1:40" s="103" customFormat="1" x14ac:dyDescent="0.3">
      <c r="A38" s="105" t="s">
        <v>709</v>
      </c>
      <c r="B38" s="41" t="s">
        <v>1134</v>
      </c>
      <c r="C38" s="81">
        <v>2</v>
      </c>
      <c r="D38" s="81" t="s">
        <v>96</v>
      </c>
      <c r="E38" s="41" t="s">
        <v>1135</v>
      </c>
      <c r="F38" s="41" t="s">
        <v>1156</v>
      </c>
      <c r="G38" s="41" t="s">
        <v>1157</v>
      </c>
      <c r="H38" s="41" t="s">
        <v>1163</v>
      </c>
      <c r="I38" s="41" t="s">
        <v>1155</v>
      </c>
      <c r="J38" s="106" t="s">
        <v>97</v>
      </c>
      <c r="K38" s="106" t="s">
        <v>124</v>
      </c>
      <c r="L38" s="106" t="s">
        <v>99</v>
      </c>
      <c r="M38" s="106">
        <v>4</v>
      </c>
      <c r="N38" s="106" t="s">
        <v>100</v>
      </c>
      <c r="O38" s="106">
        <v>1598</v>
      </c>
      <c r="P38" s="106" t="s">
        <v>101</v>
      </c>
      <c r="Q38" s="106" t="s">
        <v>102</v>
      </c>
      <c r="R38" s="106" t="s">
        <v>125</v>
      </c>
      <c r="S38" s="106" t="s">
        <v>707</v>
      </c>
      <c r="T38" s="106" t="s">
        <v>131</v>
      </c>
      <c r="U38" s="106">
        <v>33</v>
      </c>
      <c r="V38" s="106">
        <v>8</v>
      </c>
      <c r="W38" s="106">
        <v>7.0000000000000007E-2</v>
      </c>
      <c r="X38" s="106">
        <v>49</v>
      </c>
      <c r="Y38" s="106">
        <v>14</v>
      </c>
      <c r="Z38" s="106">
        <v>0.02</v>
      </c>
      <c r="AA38" s="106">
        <v>31</v>
      </c>
      <c r="AB38" s="106">
        <v>1</v>
      </c>
      <c r="AC38" s="106">
        <v>0.08</v>
      </c>
      <c r="AD38" s="106">
        <v>55</v>
      </c>
      <c r="AE38" s="106">
        <v>8</v>
      </c>
      <c r="AF38" s="106">
        <v>0.04</v>
      </c>
      <c r="AG38" s="106" t="s">
        <v>124</v>
      </c>
      <c r="AH38" s="107">
        <v>34.799999999999997</v>
      </c>
      <c r="AI38" s="41" t="s">
        <v>128</v>
      </c>
      <c r="AJ38" s="41" t="s">
        <v>108</v>
      </c>
      <c r="AK38" s="45">
        <f t="shared" si="7"/>
        <v>1598</v>
      </c>
      <c r="AL38" s="41" t="s">
        <v>707</v>
      </c>
      <c r="AM38" s="45">
        <v>3</v>
      </c>
      <c r="AN38" s="41" t="s">
        <v>110</v>
      </c>
    </row>
    <row r="39" spans="1:40" s="103" customFormat="1" x14ac:dyDescent="0.3">
      <c r="A39" s="105" t="s">
        <v>709</v>
      </c>
      <c r="B39" s="41" t="s">
        <v>1134</v>
      </c>
      <c r="C39" s="81">
        <v>2</v>
      </c>
      <c r="D39" s="81" t="s">
        <v>96</v>
      </c>
      <c r="E39" s="41" t="s">
        <v>1135</v>
      </c>
      <c r="F39" s="41" t="s">
        <v>1156</v>
      </c>
      <c r="G39" s="41" t="s">
        <v>1157</v>
      </c>
      <c r="H39" s="41" t="s">
        <v>1164</v>
      </c>
      <c r="I39" s="41" t="s">
        <v>1155</v>
      </c>
      <c r="J39" s="106" t="s">
        <v>97</v>
      </c>
      <c r="K39" s="106" t="s">
        <v>124</v>
      </c>
      <c r="L39" s="106" t="s">
        <v>99</v>
      </c>
      <c r="M39" s="106">
        <v>4</v>
      </c>
      <c r="N39" s="106" t="s">
        <v>100</v>
      </c>
      <c r="O39" s="106">
        <v>1598</v>
      </c>
      <c r="P39" s="106" t="s">
        <v>101</v>
      </c>
      <c r="Q39" s="106" t="s">
        <v>102</v>
      </c>
      <c r="R39" s="106" t="s">
        <v>125</v>
      </c>
      <c r="S39" s="106" t="s">
        <v>707</v>
      </c>
      <c r="T39" s="106" t="s">
        <v>131</v>
      </c>
      <c r="U39" s="106">
        <v>33</v>
      </c>
      <c r="V39" s="106">
        <v>8</v>
      </c>
      <c r="W39" s="106">
        <v>7.0000000000000007E-2</v>
      </c>
      <c r="X39" s="106">
        <v>49</v>
      </c>
      <c r="Y39" s="106">
        <v>14</v>
      </c>
      <c r="Z39" s="106">
        <v>0.02</v>
      </c>
      <c r="AA39" s="106">
        <v>31</v>
      </c>
      <c r="AB39" s="106">
        <v>1</v>
      </c>
      <c r="AC39" s="106">
        <v>0.08</v>
      </c>
      <c r="AD39" s="106">
        <v>55</v>
      </c>
      <c r="AE39" s="106">
        <v>8</v>
      </c>
      <c r="AF39" s="106">
        <v>0.04</v>
      </c>
      <c r="AG39" s="106" t="s">
        <v>124</v>
      </c>
      <c r="AH39" s="107">
        <v>34.799999999999997</v>
      </c>
      <c r="AI39" s="41" t="s">
        <v>128</v>
      </c>
      <c r="AJ39" s="41" t="s">
        <v>108</v>
      </c>
      <c r="AK39" s="45">
        <f t="shared" si="7"/>
        <v>1598</v>
      </c>
      <c r="AL39" s="41" t="s">
        <v>707</v>
      </c>
      <c r="AM39" s="45">
        <v>3</v>
      </c>
      <c r="AN39" s="41" t="s">
        <v>110</v>
      </c>
    </row>
    <row r="40" spans="1:40" s="103" customFormat="1" x14ac:dyDescent="0.3">
      <c r="A40" s="105" t="s">
        <v>709</v>
      </c>
      <c r="B40" s="41" t="s">
        <v>1134</v>
      </c>
      <c r="C40" s="81">
        <v>2</v>
      </c>
      <c r="D40" s="81" t="s">
        <v>96</v>
      </c>
      <c r="E40" s="41" t="s">
        <v>1135</v>
      </c>
      <c r="F40" s="41" t="s">
        <v>1156</v>
      </c>
      <c r="G40" s="41" t="s">
        <v>1157</v>
      </c>
      <c r="H40" s="41" t="s">
        <v>1165</v>
      </c>
      <c r="I40" s="41" t="s">
        <v>1155</v>
      </c>
      <c r="J40" s="106" t="s">
        <v>97</v>
      </c>
      <c r="K40" s="106" t="s">
        <v>124</v>
      </c>
      <c r="L40" s="106" t="s">
        <v>99</v>
      </c>
      <c r="M40" s="106">
        <v>4</v>
      </c>
      <c r="N40" s="106" t="s">
        <v>100</v>
      </c>
      <c r="O40" s="106">
        <v>1598</v>
      </c>
      <c r="P40" s="106" t="s">
        <v>101</v>
      </c>
      <c r="Q40" s="106" t="s">
        <v>102</v>
      </c>
      <c r="R40" s="106" t="s">
        <v>125</v>
      </c>
      <c r="S40" s="106" t="s">
        <v>707</v>
      </c>
      <c r="T40" s="106" t="s">
        <v>131</v>
      </c>
      <c r="U40" s="106">
        <v>33</v>
      </c>
      <c r="V40" s="106">
        <v>8</v>
      </c>
      <c r="W40" s="106">
        <v>7.0000000000000007E-2</v>
      </c>
      <c r="X40" s="106">
        <v>49</v>
      </c>
      <c r="Y40" s="106">
        <v>14</v>
      </c>
      <c r="Z40" s="106">
        <v>0.02</v>
      </c>
      <c r="AA40" s="106">
        <v>31</v>
      </c>
      <c r="AB40" s="106">
        <v>1</v>
      </c>
      <c r="AC40" s="106">
        <v>0.08</v>
      </c>
      <c r="AD40" s="106">
        <v>55</v>
      </c>
      <c r="AE40" s="106">
        <v>8</v>
      </c>
      <c r="AF40" s="106">
        <v>0.04</v>
      </c>
      <c r="AG40" s="106" t="s">
        <v>124</v>
      </c>
      <c r="AH40" s="107">
        <v>34.799999999999997</v>
      </c>
      <c r="AI40" s="41" t="s">
        <v>128</v>
      </c>
      <c r="AJ40" s="41" t="s">
        <v>108</v>
      </c>
      <c r="AK40" s="45">
        <f t="shared" si="7"/>
        <v>1598</v>
      </c>
      <c r="AL40" s="41" t="s">
        <v>707</v>
      </c>
      <c r="AM40" s="45">
        <v>3</v>
      </c>
      <c r="AN40" s="41" t="s">
        <v>110</v>
      </c>
    </row>
    <row r="41" spans="1:40" s="103" customFormat="1" x14ac:dyDescent="0.3">
      <c r="A41" s="105" t="s">
        <v>709</v>
      </c>
      <c r="B41" s="41" t="s">
        <v>1134</v>
      </c>
      <c r="C41" s="81">
        <v>2</v>
      </c>
      <c r="D41" s="81" t="s">
        <v>96</v>
      </c>
      <c r="E41" s="41" t="s">
        <v>1135</v>
      </c>
      <c r="F41" s="41" t="s">
        <v>1156</v>
      </c>
      <c r="G41" s="41" t="s">
        <v>1167</v>
      </c>
      <c r="H41" s="41" t="s">
        <v>1166</v>
      </c>
      <c r="I41" s="41" t="s">
        <v>1155</v>
      </c>
      <c r="J41" s="106" t="s">
        <v>97</v>
      </c>
      <c r="K41" s="106" t="s">
        <v>124</v>
      </c>
      <c r="L41" s="106" t="s">
        <v>99</v>
      </c>
      <c r="M41" s="106">
        <v>4</v>
      </c>
      <c r="N41" s="106" t="s">
        <v>100</v>
      </c>
      <c r="O41" s="106">
        <v>1598</v>
      </c>
      <c r="P41" s="106" t="s">
        <v>101</v>
      </c>
      <c r="Q41" s="106" t="s">
        <v>102</v>
      </c>
      <c r="R41" s="106" t="s">
        <v>125</v>
      </c>
      <c r="S41" s="106" t="s">
        <v>707</v>
      </c>
      <c r="T41" s="106" t="s">
        <v>131</v>
      </c>
      <c r="U41" s="106">
        <v>33</v>
      </c>
      <c r="V41" s="106">
        <v>8</v>
      </c>
      <c r="W41" s="106">
        <v>7.0000000000000007E-2</v>
      </c>
      <c r="X41" s="106">
        <v>49</v>
      </c>
      <c r="Y41" s="106">
        <v>14</v>
      </c>
      <c r="Z41" s="106">
        <v>0.02</v>
      </c>
      <c r="AA41" s="106">
        <v>31</v>
      </c>
      <c r="AB41" s="106">
        <v>1</v>
      </c>
      <c r="AC41" s="106">
        <v>0.08</v>
      </c>
      <c r="AD41" s="106">
        <v>55</v>
      </c>
      <c r="AE41" s="106">
        <v>8</v>
      </c>
      <c r="AF41" s="106">
        <v>0.04</v>
      </c>
      <c r="AG41" s="106" t="s">
        <v>124</v>
      </c>
      <c r="AH41" s="107">
        <v>34.799999999999997</v>
      </c>
      <c r="AI41" s="41" t="s">
        <v>128</v>
      </c>
      <c r="AJ41" s="41" t="s">
        <v>108</v>
      </c>
      <c r="AK41" s="45">
        <f t="shared" si="7"/>
        <v>1598</v>
      </c>
      <c r="AL41" s="41" t="s">
        <v>707</v>
      </c>
      <c r="AM41" s="45">
        <v>3</v>
      </c>
      <c r="AN41" s="41" t="s">
        <v>110</v>
      </c>
    </row>
    <row r="42" spans="1:40" s="103" customFormat="1" x14ac:dyDescent="0.3">
      <c r="A42" s="105" t="s">
        <v>709</v>
      </c>
      <c r="B42" s="41" t="s">
        <v>1134</v>
      </c>
      <c r="C42" s="81">
        <v>2</v>
      </c>
      <c r="D42" s="81" t="s">
        <v>96</v>
      </c>
      <c r="E42" s="41" t="s">
        <v>1135</v>
      </c>
      <c r="F42" s="41" t="s">
        <v>1156</v>
      </c>
      <c r="G42" s="41" t="s">
        <v>1167</v>
      </c>
      <c r="H42" s="41" t="s">
        <v>1168</v>
      </c>
      <c r="I42" s="41" t="s">
        <v>1155</v>
      </c>
      <c r="J42" s="106" t="s">
        <v>97</v>
      </c>
      <c r="K42" s="106" t="s">
        <v>124</v>
      </c>
      <c r="L42" s="106" t="s">
        <v>99</v>
      </c>
      <c r="M42" s="106">
        <v>4</v>
      </c>
      <c r="N42" s="106" t="s">
        <v>100</v>
      </c>
      <c r="O42" s="106">
        <v>1598</v>
      </c>
      <c r="P42" s="106" t="s">
        <v>101</v>
      </c>
      <c r="Q42" s="106" t="s">
        <v>102</v>
      </c>
      <c r="R42" s="106" t="s">
        <v>125</v>
      </c>
      <c r="S42" s="106" t="s">
        <v>707</v>
      </c>
      <c r="T42" s="106" t="s">
        <v>131</v>
      </c>
      <c r="U42" s="106">
        <v>33</v>
      </c>
      <c r="V42" s="106">
        <v>8</v>
      </c>
      <c r="W42" s="106">
        <v>7.0000000000000007E-2</v>
      </c>
      <c r="X42" s="106">
        <v>49</v>
      </c>
      <c r="Y42" s="106">
        <v>14</v>
      </c>
      <c r="Z42" s="106">
        <v>0.02</v>
      </c>
      <c r="AA42" s="106">
        <v>31</v>
      </c>
      <c r="AB42" s="106">
        <v>1</v>
      </c>
      <c r="AC42" s="106">
        <v>0.08</v>
      </c>
      <c r="AD42" s="106">
        <v>55</v>
      </c>
      <c r="AE42" s="106">
        <v>8</v>
      </c>
      <c r="AF42" s="106">
        <v>0.04</v>
      </c>
      <c r="AG42" s="106" t="s">
        <v>124</v>
      </c>
      <c r="AH42" s="107">
        <v>34.799999999999997</v>
      </c>
      <c r="AI42" s="41" t="s">
        <v>128</v>
      </c>
      <c r="AJ42" s="41" t="s">
        <v>108</v>
      </c>
      <c r="AK42" s="45">
        <f t="shared" si="7"/>
        <v>1598</v>
      </c>
      <c r="AL42" s="41" t="s">
        <v>707</v>
      </c>
      <c r="AM42" s="45">
        <v>3</v>
      </c>
      <c r="AN42" s="41" t="s">
        <v>110</v>
      </c>
    </row>
    <row r="43" spans="1:40" s="103" customFormat="1" x14ac:dyDescent="0.3">
      <c r="A43" s="105" t="s">
        <v>709</v>
      </c>
      <c r="B43" s="41" t="s">
        <v>1134</v>
      </c>
      <c r="C43" s="81">
        <v>2</v>
      </c>
      <c r="D43" s="81" t="s">
        <v>96</v>
      </c>
      <c r="E43" s="41" t="s">
        <v>1135</v>
      </c>
      <c r="F43" s="41" t="s">
        <v>1156</v>
      </c>
      <c r="G43" s="41" t="s">
        <v>1167</v>
      </c>
      <c r="H43" s="41" t="s">
        <v>1169</v>
      </c>
      <c r="I43" s="41" t="s">
        <v>1155</v>
      </c>
      <c r="J43" s="106" t="s">
        <v>97</v>
      </c>
      <c r="K43" s="106" t="s">
        <v>124</v>
      </c>
      <c r="L43" s="106" t="s">
        <v>99</v>
      </c>
      <c r="M43" s="106">
        <v>4</v>
      </c>
      <c r="N43" s="106" t="s">
        <v>100</v>
      </c>
      <c r="O43" s="106">
        <v>1598</v>
      </c>
      <c r="P43" s="106" t="s">
        <v>101</v>
      </c>
      <c r="Q43" s="106" t="s">
        <v>102</v>
      </c>
      <c r="R43" s="106" t="s">
        <v>125</v>
      </c>
      <c r="S43" s="106" t="s">
        <v>707</v>
      </c>
      <c r="T43" s="106" t="s">
        <v>131</v>
      </c>
      <c r="U43" s="106">
        <v>33</v>
      </c>
      <c r="V43" s="106">
        <v>8</v>
      </c>
      <c r="W43" s="106">
        <v>7.0000000000000007E-2</v>
      </c>
      <c r="X43" s="106">
        <v>49</v>
      </c>
      <c r="Y43" s="106">
        <v>14</v>
      </c>
      <c r="Z43" s="106">
        <v>0.02</v>
      </c>
      <c r="AA43" s="106">
        <v>31</v>
      </c>
      <c r="AB43" s="106">
        <v>1</v>
      </c>
      <c r="AC43" s="106">
        <v>0.08</v>
      </c>
      <c r="AD43" s="106">
        <v>55</v>
      </c>
      <c r="AE43" s="106">
        <v>8</v>
      </c>
      <c r="AF43" s="106">
        <v>0.04</v>
      </c>
      <c r="AG43" s="106" t="s">
        <v>124</v>
      </c>
      <c r="AH43" s="107">
        <v>34.799999999999997</v>
      </c>
      <c r="AI43" s="41" t="s">
        <v>128</v>
      </c>
      <c r="AJ43" s="41" t="s">
        <v>108</v>
      </c>
      <c r="AK43" s="45">
        <f t="shared" si="6"/>
        <v>1598</v>
      </c>
      <c r="AL43" s="41" t="s">
        <v>707</v>
      </c>
      <c r="AM43" s="45">
        <v>3</v>
      </c>
      <c r="AN43" s="41" t="s">
        <v>110</v>
      </c>
    </row>
    <row r="44" spans="1:40" s="103" customFormat="1" x14ac:dyDescent="0.3">
      <c r="A44" s="105" t="s">
        <v>709</v>
      </c>
      <c r="B44" s="41" t="s">
        <v>1134</v>
      </c>
      <c r="C44" s="81">
        <v>2</v>
      </c>
      <c r="D44" s="81" t="s">
        <v>96</v>
      </c>
      <c r="E44" s="41" t="s">
        <v>1135</v>
      </c>
      <c r="F44" s="41" t="s">
        <v>1156</v>
      </c>
      <c r="G44" s="41" t="s">
        <v>1167</v>
      </c>
      <c r="H44" s="41" t="s">
        <v>1170</v>
      </c>
      <c r="I44" s="41" t="s">
        <v>1155</v>
      </c>
      <c r="J44" s="106" t="s">
        <v>97</v>
      </c>
      <c r="K44" s="106" t="s">
        <v>124</v>
      </c>
      <c r="L44" s="106" t="s">
        <v>99</v>
      </c>
      <c r="M44" s="106">
        <v>4</v>
      </c>
      <c r="N44" s="106" t="s">
        <v>100</v>
      </c>
      <c r="O44" s="106">
        <v>1598</v>
      </c>
      <c r="P44" s="106" t="s">
        <v>101</v>
      </c>
      <c r="Q44" s="106" t="s">
        <v>102</v>
      </c>
      <c r="R44" s="106" t="s">
        <v>125</v>
      </c>
      <c r="S44" s="106" t="s">
        <v>707</v>
      </c>
      <c r="T44" s="106" t="s">
        <v>131</v>
      </c>
      <c r="U44" s="106">
        <v>33</v>
      </c>
      <c r="V44" s="106">
        <v>8</v>
      </c>
      <c r="W44" s="106">
        <v>7.0000000000000007E-2</v>
      </c>
      <c r="X44" s="106">
        <v>49</v>
      </c>
      <c r="Y44" s="106">
        <v>14</v>
      </c>
      <c r="Z44" s="106">
        <v>0.02</v>
      </c>
      <c r="AA44" s="106">
        <v>31</v>
      </c>
      <c r="AB44" s="106">
        <v>1</v>
      </c>
      <c r="AC44" s="106">
        <v>0.08</v>
      </c>
      <c r="AD44" s="106">
        <v>55</v>
      </c>
      <c r="AE44" s="106">
        <v>8</v>
      </c>
      <c r="AF44" s="106">
        <v>0.04</v>
      </c>
      <c r="AG44" s="106" t="s">
        <v>124</v>
      </c>
      <c r="AH44" s="107">
        <v>34.799999999999997</v>
      </c>
      <c r="AI44" s="41" t="s">
        <v>128</v>
      </c>
      <c r="AJ44" s="41" t="s">
        <v>108</v>
      </c>
      <c r="AK44" s="45">
        <f t="shared" si="6"/>
        <v>1598</v>
      </c>
      <c r="AL44" s="41" t="s">
        <v>707</v>
      </c>
      <c r="AM44" s="45">
        <v>3</v>
      </c>
      <c r="AN44" s="41" t="s">
        <v>110</v>
      </c>
    </row>
    <row r="45" spans="1:40" s="103" customFormat="1" x14ac:dyDescent="0.3">
      <c r="A45" s="105" t="s">
        <v>709</v>
      </c>
      <c r="B45" s="41" t="s">
        <v>1134</v>
      </c>
      <c r="C45" s="81">
        <v>2</v>
      </c>
      <c r="D45" s="81" t="s">
        <v>96</v>
      </c>
      <c r="E45" s="41" t="s">
        <v>1135</v>
      </c>
      <c r="F45" s="41" t="s">
        <v>1156</v>
      </c>
      <c r="G45" s="41" t="s">
        <v>1167</v>
      </c>
      <c r="H45" s="41" t="s">
        <v>1171</v>
      </c>
      <c r="I45" s="41" t="s">
        <v>1155</v>
      </c>
      <c r="J45" s="106" t="s">
        <v>97</v>
      </c>
      <c r="K45" s="106" t="s">
        <v>124</v>
      </c>
      <c r="L45" s="106" t="s">
        <v>99</v>
      </c>
      <c r="M45" s="106">
        <v>4</v>
      </c>
      <c r="N45" s="106" t="s">
        <v>100</v>
      </c>
      <c r="O45" s="106">
        <v>1598</v>
      </c>
      <c r="P45" s="106" t="s">
        <v>101</v>
      </c>
      <c r="Q45" s="106" t="s">
        <v>102</v>
      </c>
      <c r="R45" s="106" t="s">
        <v>125</v>
      </c>
      <c r="S45" s="106" t="s">
        <v>707</v>
      </c>
      <c r="T45" s="106" t="s">
        <v>131</v>
      </c>
      <c r="U45" s="106">
        <v>33</v>
      </c>
      <c r="V45" s="106">
        <v>8</v>
      </c>
      <c r="W45" s="106">
        <v>7.0000000000000007E-2</v>
      </c>
      <c r="X45" s="106">
        <v>49</v>
      </c>
      <c r="Y45" s="106">
        <v>14</v>
      </c>
      <c r="Z45" s="106">
        <v>0.02</v>
      </c>
      <c r="AA45" s="106">
        <v>31</v>
      </c>
      <c r="AB45" s="106">
        <v>1</v>
      </c>
      <c r="AC45" s="106">
        <v>0.08</v>
      </c>
      <c r="AD45" s="106">
        <v>55</v>
      </c>
      <c r="AE45" s="106">
        <v>8</v>
      </c>
      <c r="AF45" s="106">
        <v>0.04</v>
      </c>
      <c r="AG45" s="106" t="s">
        <v>124</v>
      </c>
      <c r="AH45" s="107">
        <v>34.799999999999997</v>
      </c>
      <c r="AI45" s="41" t="s">
        <v>128</v>
      </c>
      <c r="AJ45" s="41" t="s">
        <v>108</v>
      </c>
      <c r="AK45" s="45">
        <f t="shared" si="6"/>
        <v>1598</v>
      </c>
      <c r="AL45" s="41" t="s">
        <v>707</v>
      </c>
      <c r="AM45" s="45">
        <v>3</v>
      </c>
      <c r="AN45" s="41" t="s">
        <v>110</v>
      </c>
    </row>
    <row r="46" spans="1:40" s="103" customFormat="1" x14ac:dyDescent="0.3">
      <c r="A46" s="105" t="s">
        <v>709</v>
      </c>
      <c r="B46" s="41" t="s">
        <v>1134</v>
      </c>
      <c r="C46" s="81">
        <v>2</v>
      </c>
      <c r="D46" s="81" t="s">
        <v>96</v>
      </c>
      <c r="E46" s="41" t="s">
        <v>1135</v>
      </c>
      <c r="F46" s="41" t="s">
        <v>1156</v>
      </c>
      <c r="G46" s="41" t="s">
        <v>1167</v>
      </c>
      <c r="H46" s="41" t="s">
        <v>1172</v>
      </c>
      <c r="I46" s="41" t="s">
        <v>1155</v>
      </c>
      <c r="J46" s="106" t="s">
        <v>97</v>
      </c>
      <c r="K46" s="106" t="s">
        <v>124</v>
      </c>
      <c r="L46" s="106" t="s">
        <v>99</v>
      </c>
      <c r="M46" s="106">
        <v>4</v>
      </c>
      <c r="N46" s="106" t="s">
        <v>100</v>
      </c>
      <c r="O46" s="106">
        <v>1598</v>
      </c>
      <c r="P46" s="106" t="s">
        <v>101</v>
      </c>
      <c r="Q46" s="106" t="s">
        <v>102</v>
      </c>
      <c r="R46" s="106" t="s">
        <v>125</v>
      </c>
      <c r="S46" s="106" t="s">
        <v>707</v>
      </c>
      <c r="T46" s="106" t="s">
        <v>131</v>
      </c>
      <c r="U46" s="106">
        <v>33</v>
      </c>
      <c r="V46" s="106">
        <v>8</v>
      </c>
      <c r="W46" s="106">
        <v>7.0000000000000007E-2</v>
      </c>
      <c r="X46" s="106">
        <v>49</v>
      </c>
      <c r="Y46" s="106">
        <v>14</v>
      </c>
      <c r="Z46" s="106">
        <v>0.02</v>
      </c>
      <c r="AA46" s="106">
        <v>31</v>
      </c>
      <c r="AB46" s="106">
        <v>1</v>
      </c>
      <c r="AC46" s="106">
        <v>0.08</v>
      </c>
      <c r="AD46" s="106">
        <v>55</v>
      </c>
      <c r="AE46" s="106">
        <v>8</v>
      </c>
      <c r="AF46" s="106">
        <v>0.04</v>
      </c>
      <c r="AG46" s="106" t="s">
        <v>124</v>
      </c>
      <c r="AH46" s="107">
        <v>34.799999999999997</v>
      </c>
      <c r="AI46" s="41" t="s">
        <v>128</v>
      </c>
      <c r="AJ46" s="41" t="s">
        <v>108</v>
      </c>
      <c r="AK46" s="45">
        <f t="shared" si="6"/>
        <v>1598</v>
      </c>
      <c r="AL46" s="41" t="s">
        <v>707</v>
      </c>
      <c r="AM46" s="45">
        <v>3</v>
      </c>
      <c r="AN46" s="41" t="s">
        <v>110</v>
      </c>
    </row>
    <row r="47" spans="1:40" s="103" customFormat="1" x14ac:dyDescent="0.3">
      <c r="A47" s="105" t="s">
        <v>709</v>
      </c>
      <c r="B47" s="41" t="s">
        <v>1134</v>
      </c>
      <c r="C47" s="81">
        <v>2</v>
      </c>
      <c r="D47" s="81" t="s">
        <v>96</v>
      </c>
      <c r="E47" s="41" t="s">
        <v>1135</v>
      </c>
      <c r="F47" s="41" t="s">
        <v>1156</v>
      </c>
      <c r="G47" s="41" t="s">
        <v>1173</v>
      </c>
      <c r="H47" s="41" t="s">
        <v>1158</v>
      </c>
      <c r="I47" s="41" t="s">
        <v>1155</v>
      </c>
      <c r="J47" s="106" t="s">
        <v>97</v>
      </c>
      <c r="K47" s="106" t="s">
        <v>124</v>
      </c>
      <c r="L47" s="106" t="s">
        <v>99</v>
      </c>
      <c r="M47" s="106">
        <v>4</v>
      </c>
      <c r="N47" s="106" t="s">
        <v>100</v>
      </c>
      <c r="O47" s="106">
        <v>1598</v>
      </c>
      <c r="P47" s="106" t="s">
        <v>101</v>
      </c>
      <c r="Q47" s="106" t="s">
        <v>102</v>
      </c>
      <c r="R47" s="106" t="s">
        <v>125</v>
      </c>
      <c r="S47" s="106" t="s">
        <v>707</v>
      </c>
      <c r="T47" s="106" t="s">
        <v>131</v>
      </c>
      <c r="U47" s="106">
        <v>33</v>
      </c>
      <c r="V47" s="106">
        <v>8</v>
      </c>
      <c r="W47" s="106">
        <v>7.0000000000000007E-2</v>
      </c>
      <c r="X47" s="106">
        <v>49</v>
      </c>
      <c r="Y47" s="106">
        <v>14</v>
      </c>
      <c r="Z47" s="106">
        <v>0.02</v>
      </c>
      <c r="AA47" s="106">
        <v>31</v>
      </c>
      <c r="AB47" s="106">
        <v>1</v>
      </c>
      <c r="AC47" s="106">
        <v>0.08</v>
      </c>
      <c r="AD47" s="106">
        <v>55</v>
      </c>
      <c r="AE47" s="106">
        <v>8</v>
      </c>
      <c r="AF47" s="106">
        <v>0.04</v>
      </c>
      <c r="AG47" s="106" t="s">
        <v>124</v>
      </c>
      <c r="AH47" s="107">
        <v>34.799999999999997</v>
      </c>
      <c r="AI47" s="41" t="s">
        <v>128</v>
      </c>
      <c r="AJ47" s="41" t="s">
        <v>108</v>
      </c>
      <c r="AK47" s="45">
        <f t="shared" ref="AK47:AK50" si="8">O47</f>
        <v>1598</v>
      </c>
      <c r="AL47" s="41" t="s">
        <v>707</v>
      </c>
      <c r="AM47" s="45">
        <v>3</v>
      </c>
      <c r="AN47" s="41" t="s">
        <v>110</v>
      </c>
    </row>
    <row r="48" spans="1:40" s="103" customFormat="1" x14ac:dyDescent="0.3">
      <c r="A48" s="105" t="s">
        <v>709</v>
      </c>
      <c r="B48" s="41" t="s">
        <v>1134</v>
      </c>
      <c r="C48" s="81">
        <v>2</v>
      </c>
      <c r="D48" s="81" t="s">
        <v>96</v>
      </c>
      <c r="E48" s="41" t="s">
        <v>1135</v>
      </c>
      <c r="F48" s="41" t="s">
        <v>1156</v>
      </c>
      <c r="G48" s="41" t="s">
        <v>1173</v>
      </c>
      <c r="H48" s="41" t="s">
        <v>1166</v>
      </c>
      <c r="I48" s="41" t="s">
        <v>1155</v>
      </c>
      <c r="J48" s="106" t="s">
        <v>97</v>
      </c>
      <c r="K48" s="106" t="s">
        <v>124</v>
      </c>
      <c r="L48" s="106" t="s">
        <v>99</v>
      </c>
      <c r="M48" s="106">
        <v>4</v>
      </c>
      <c r="N48" s="106" t="s">
        <v>100</v>
      </c>
      <c r="O48" s="106">
        <v>1598</v>
      </c>
      <c r="P48" s="106" t="s">
        <v>101</v>
      </c>
      <c r="Q48" s="106" t="s">
        <v>102</v>
      </c>
      <c r="R48" s="106" t="s">
        <v>125</v>
      </c>
      <c r="S48" s="106" t="s">
        <v>707</v>
      </c>
      <c r="T48" s="106" t="s">
        <v>131</v>
      </c>
      <c r="U48" s="106">
        <v>33</v>
      </c>
      <c r="V48" s="106">
        <v>8</v>
      </c>
      <c r="W48" s="106">
        <v>7.0000000000000007E-2</v>
      </c>
      <c r="X48" s="106">
        <v>49</v>
      </c>
      <c r="Y48" s="106">
        <v>14</v>
      </c>
      <c r="Z48" s="106">
        <v>0.02</v>
      </c>
      <c r="AA48" s="106">
        <v>31</v>
      </c>
      <c r="AB48" s="106">
        <v>1</v>
      </c>
      <c r="AC48" s="106">
        <v>0.08</v>
      </c>
      <c r="AD48" s="106">
        <v>55</v>
      </c>
      <c r="AE48" s="106">
        <v>8</v>
      </c>
      <c r="AF48" s="106">
        <v>0.04</v>
      </c>
      <c r="AG48" s="106" t="s">
        <v>124</v>
      </c>
      <c r="AH48" s="107">
        <v>34.799999999999997</v>
      </c>
      <c r="AI48" s="41" t="s">
        <v>128</v>
      </c>
      <c r="AJ48" s="41" t="s">
        <v>108</v>
      </c>
      <c r="AK48" s="45">
        <f t="shared" si="8"/>
        <v>1598</v>
      </c>
      <c r="AL48" s="41" t="s">
        <v>707</v>
      </c>
      <c r="AM48" s="45">
        <v>3</v>
      </c>
      <c r="AN48" s="41" t="s">
        <v>110</v>
      </c>
    </row>
    <row r="49" spans="1:40" s="103" customFormat="1" x14ac:dyDescent="0.3">
      <c r="A49" s="105" t="s">
        <v>709</v>
      </c>
      <c r="B49" s="41" t="s">
        <v>1134</v>
      </c>
      <c r="C49" s="81">
        <v>2</v>
      </c>
      <c r="D49" s="81" t="s">
        <v>96</v>
      </c>
      <c r="E49" s="41" t="s">
        <v>1135</v>
      </c>
      <c r="F49" s="41" t="s">
        <v>1156</v>
      </c>
      <c r="G49" s="41" t="s">
        <v>1173</v>
      </c>
      <c r="H49" s="41" t="s">
        <v>1159</v>
      </c>
      <c r="I49" s="41" t="s">
        <v>1155</v>
      </c>
      <c r="J49" s="106" t="s">
        <v>97</v>
      </c>
      <c r="K49" s="106" t="s">
        <v>124</v>
      </c>
      <c r="L49" s="106" t="s">
        <v>99</v>
      </c>
      <c r="M49" s="106">
        <v>4</v>
      </c>
      <c r="N49" s="106" t="s">
        <v>100</v>
      </c>
      <c r="O49" s="106">
        <v>1598</v>
      </c>
      <c r="P49" s="106" t="s">
        <v>101</v>
      </c>
      <c r="Q49" s="106" t="s">
        <v>102</v>
      </c>
      <c r="R49" s="106" t="s">
        <v>125</v>
      </c>
      <c r="S49" s="106" t="s">
        <v>707</v>
      </c>
      <c r="T49" s="106" t="s">
        <v>131</v>
      </c>
      <c r="U49" s="106">
        <v>33</v>
      </c>
      <c r="V49" s="106">
        <v>8</v>
      </c>
      <c r="W49" s="106">
        <v>7.0000000000000007E-2</v>
      </c>
      <c r="X49" s="106">
        <v>49</v>
      </c>
      <c r="Y49" s="106">
        <v>14</v>
      </c>
      <c r="Z49" s="106">
        <v>0.02</v>
      </c>
      <c r="AA49" s="106">
        <v>31</v>
      </c>
      <c r="AB49" s="106">
        <v>1</v>
      </c>
      <c r="AC49" s="106">
        <v>0.08</v>
      </c>
      <c r="AD49" s="106">
        <v>55</v>
      </c>
      <c r="AE49" s="106">
        <v>8</v>
      </c>
      <c r="AF49" s="106">
        <v>0.04</v>
      </c>
      <c r="AG49" s="106" t="s">
        <v>124</v>
      </c>
      <c r="AH49" s="107">
        <v>34.799999999999997</v>
      </c>
      <c r="AI49" s="41" t="s">
        <v>128</v>
      </c>
      <c r="AJ49" s="41" t="s">
        <v>108</v>
      </c>
      <c r="AK49" s="45">
        <f t="shared" si="8"/>
        <v>1598</v>
      </c>
      <c r="AL49" s="41" t="s">
        <v>707</v>
      </c>
      <c r="AM49" s="45">
        <v>3</v>
      </c>
      <c r="AN49" s="41" t="s">
        <v>110</v>
      </c>
    </row>
    <row r="50" spans="1:40" s="103" customFormat="1" x14ac:dyDescent="0.3">
      <c r="A50" s="105" t="s">
        <v>709</v>
      </c>
      <c r="B50" s="41" t="s">
        <v>1134</v>
      </c>
      <c r="C50" s="81">
        <v>2</v>
      </c>
      <c r="D50" s="81" t="s">
        <v>96</v>
      </c>
      <c r="E50" s="41" t="s">
        <v>1135</v>
      </c>
      <c r="F50" s="41" t="s">
        <v>1156</v>
      </c>
      <c r="G50" s="41" t="s">
        <v>1173</v>
      </c>
      <c r="H50" s="41" t="s">
        <v>1168</v>
      </c>
      <c r="I50" s="41" t="s">
        <v>1155</v>
      </c>
      <c r="J50" s="106" t="s">
        <v>97</v>
      </c>
      <c r="K50" s="106" t="s">
        <v>124</v>
      </c>
      <c r="L50" s="106" t="s">
        <v>99</v>
      </c>
      <c r="M50" s="106">
        <v>4</v>
      </c>
      <c r="N50" s="106" t="s">
        <v>100</v>
      </c>
      <c r="O50" s="106">
        <v>1598</v>
      </c>
      <c r="P50" s="106" t="s">
        <v>101</v>
      </c>
      <c r="Q50" s="106" t="s">
        <v>102</v>
      </c>
      <c r="R50" s="106" t="s">
        <v>125</v>
      </c>
      <c r="S50" s="106" t="s">
        <v>707</v>
      </c>
      <c r="T50" s="106" t="s">
        <v>131</v>
      </c>
      <c r="U50" s="106">
        <v>33</v>
      </c>
      <c r="V50" s="106">
        <v>8</v>
      </c>
      <c r="W50" s="106">
        <v>7.0000000000000007E-2</v>
      </c>
      <c r="X50" s="106">
        <v>49</v>
      </c>
      <c r="Y50" s="106">
        <v>14</v>
      </c>
      <c r="Z50" s="106">
        <v>0.02</v>
      </c>
      <c r="AA50" s="106">
        <v>31</v>
      </c>
      <c r="AB50" s="106">
        <v>1</v>
      </c>
      <c r="AC50" s="106">
        <v>0.08</v>
      </c>
      <c r="AD50" s="106">
        <v>55</v>
      </c>
      <c r="AE50" s="106">
        <v>8</v>
      </c>
      <c r="AF50" s="106">
        <v>0.04</v>
      </c>
      <c r="AG50" s="106" t="s">
        <v>124</v>
      </c>
      <c r="AH50" s="107">
        <v>34.799999999999997</v>
      </c>
      <c r="AI50" s="41" t="s">
        <v>128</v>
      </c>
      <c r="AJ50" s="41" t="s">
        <v>108</v>
      </c>
      <c r="AK50" s="45">
        <f t="shared" si="8"/>
        <v>1598</v>
      </c>
      <c r="AL50" s="41" t="s">
        <v>707</v>
      </c>
      <c r="AM50" s="45">
        <v>3</v>
      </c>
      <c r="AN50" s="41" t="s">
        <v>110</v>
      </c>
    </row>
    <row r="51" spans="1:40" s="103" customFormat="1" x14ac:dyDescent="0.3">
      <c r="A51" s="105" t="s">
        <v>709</v>
      </c>
      <c r="B51" s="41" t="s">
        <v>1134</v>
      </c>
      <c r="C51" s="81">
        <v>2</v>
      </c>
      <c r="D51" s="81" t="s">
        <v>96</v>
      </c>
      <c r="E51" s="41" t="s">
        <v>1135</v>
      </c>
      <c r="F51" s="41" t="s">
        <v>1156</v>
      </c>
      <c r="G51" s="41" t="s">
        <v>1173</v>
      </c>
      <c r="H51" s="41" t="s">
        <v>1160</v>
      </c>
      <c r="I51" s="41" t="s">
        <v>1155</v>
      </c>
      <c r="J51" s="106" t="s">
        <v>97</v>
      </c>
      <c r="K51" s="106" t="s">
        <v>124</v>
      </c>
      <c r="L51" s="106" t="s">
        <v>99</v>
      </c>
      <c r="M51" s="106">
        <v>4</v>
      </c>
      <c r="N51" s="106" t="s">
        <v>100</v>
      </c>
      <c r="O51" s="106">
        <v>1598</v>
      </c>
      <c r="P51" s="106" t="s">
        <v>101</v>
      </c>
      <c r="Q51" s="106" t="s">
        <v>102</v>
      </c>
      <c r="R51" s="106" t="s">
        <v>125</v>
      </c>
      <c r="S51" s="106" t="s">
        <v>707</v>
      </c>
      <c r="T51" s="106" t="s">
        <v>131</v>
      </c>
      <c r="U51" s="106">
        <v>33</v>
      </c>
      <c r="V51" s="106">
        <v>8</v>
      </c>
      <c r="W51" s="106">
        <v>7.0000000000000007E-2</v>
      </c>
      <c r="X51" s="106">
        <v>49</v>
      </c>
      <c r="Y51" s="106">
        <v>14</v>
      </c>
      <c r="Z51" s="106">
        <v>0.02</v>
      </c>
      <c r="AA51" s="106">
        <v>31</v>
      </c>
      <c r="AB51" s="106">
        <v>1</v>
      </c>
      <c r="AC51" s="106">
        <v>0.08</v>
      </c>
      <c r="AD51" s="106">
        <v>55</v>
      </c>
      <c r="AE51" s="106">
        <v>8</v>
      </c>
      <c r="AF51" s="106">
        <v>0.04</v>
      </c>
      <c r="AG51" s="106" t="s">
        <v>124</v>
      </c>
      <c r="AH51" s="107">
        <v>34.799999999999997</v>
      </c>
      <c r="AI51" s="41" t="s">
        <v>128</v>
      </c>
      <c r="AJ51" s="41" t="s">
        <v>108</v>
      </c>
      <c r="AK51" s="45">
        <f t="shared" ref="AK51:AK54" si="9">O51</f>
        <v>1598</v>
      </c>
      <c r="AL51" s="41" t="s">
        <v>707</v>
      </c>
      <c r="AM51" s="45">
        <v>3</v>
      </c>
      <c r="AN51" s="41" t="s">
        <v>110</v>
      </c>
    </row>
    <row r="52" spans="1:40" s="103" customFormat="1" x14ac:dyDescent="0.3">
      <c r="A52" s="105" t="s">
        <v>709</v>
      </c>
      <c r="B52" s="41" t="s">
        <v>1134</v>
      </c>
      <c r="C52" s="81">
        <v>2</v>
      </c>
      <c r="D52" s="81" t="s">
        <v>96</v>
      </c>
      <c r="E52" s="41" t="s">
        <v>1135</v>
      </c>
      <c r="F52" s="41" t="s">
        <v>1156</v>
      </c>
      <c r="G52" s="41" t="s">
        <v>1173</v>
      </c>
      <c r="H52" s="41" t="s">
        <v>1169</v>
      </c>
      <c r="I52" s="41" t="s">
        <v>1155</v>
      </c>
      <c r="J52" s="106" t="s">
        <v>97</v>
      </c>
      <c r="K52" s="106" t="s">
        <v>124</v>
      </c>
      <c r="L52" s="106" t="s">
        <v>99</v>
      </c>
      <c r="M52" s="106">
        <v>4</v>
      </c>
      <c r="N52" s="106" t="s">
        <v>100</v>
      </c>
      <c r="O52" s="106">
        <v>1598</v>
      </c>
      <c r="P52" s="106" t="s">
        <v>101</v>
      </c>
      <c r="Q52" s="106" t="s">
        <v>102</v>
      </c>
      <c r="R52" s="106" t="s">
        <v>125</v>
      </c>
      <c r="S52" s="106" t="s">
        <v>707</v>
      </c>
      <c r="T52" s="106" t="s">
        <v>131</v>
      </c>
      <c r="U52" s="106">
        <v>33</v>
      </c>
      <c r="V52" s="106">
        <v>8</v>
      </c>
      <c r="W52" s="106">
        <v>7.0000000000000007E-2</v>
      </c>
      <c r="X52" s="106">
        <v>49</v>
      </c>
      <c r="Y52" s="106">
        <v>14</v>
      </c>
      <c r="Z52" s="106">
        <v>0.02</v>
      </c>
      <c r="AA52" s="106">
        <v>31</v>
      </c>
      <c r="AB52" s="106">
        <v>1</v>
      </c>
      <c r="AC52" s="106">
        <v>0.08</v>
      </c>
      <c r="AD52" s="106">
        <v>55</v>
      </c>
      <c r="AE52" s="106">
        <v>8</v>
      </c>
      <c r="AF52" s="106">
        <v>0.04</v>
      </c>
      <c r="AG52" s="106" t="s">
        <v>124</v>
      </c>
      <c r="AH52" s="107">
        <v>34.799999999999997</v>
      </c>
      <c r="AI52" s="41" t="s">
        <v>128</v>
      </c>
      <c r="AJ52" s="41" t="s">
        <v>108</v>
      </c>
      <c r="AK52" s="45">
        <f t="shared" si="9"/>
        <v>1598</v>
      </c>
      <c r="AL52" s="41" t="s">
        <v>707</v>
      </c>
      <c r="AM52" s="45">
        <v>3</v>
      </c>
      <c r="AN52" s="41" t="s">
        <v>110</v>
      </c>
    </row>
    <row r="53" spans="1:40" s="103" customFormat="1" x14ac:dyDescent="0.3">
      <c r="A53" s="105" t="s">
        <v>709</v>
      </c>
      <c r="B53" s="41" t="s">
        <v>1134</v>
      </c>
      <c r="C53" s="81">
        <v>2</v>
      </c>
      <c r="D53" s="81" t="s">
        <v>96</v>
      </c>
      <c r="E53" s="41" t="s">
        <v>1135</v>
      </c>
      <c r="F53" s="41" t="s">
        <v>1156</v>
      </c>
      <c r="G53" s="41" t="s">
        <v>1173</v>
      </c>
      <c r="H53" s="41" t="s">
        <v>1161</v>
      </c>
      <c r="I53" s="41" t="s">
        <v>1155</v>
      </c>
      <c r="J53" s="106" t="s">
        <v>97</v>
      </c>
      <c r="K53" s="106" t="s">
        <v>124</v>
      </c>
      <c r="L53" s="106" t="s">
        <v>99</v>
      </c>
      <c r="M53" s="106">
        <v>4</v>
      </c>
      <c r="N53" s="106" t="s">
        <v>100</v>
      </c>
      <c r="O53" s="106">
        <v>1598</v>
      </c>
      <c r="P53" s="106" t="s">
        <v>101</v>
      </c>
      <c r="Q53" s="106" t="s">
        <v>102</v>
      </c>
      <c r="R53" s="106" t="s">
        <v>125</v>
      </c>
      <c r="S53" s="106" t="s">
        <v>707</v>
      </c>
      <c r="T53" s="106" t="s">
        <v>131</v>
      </c>
      <c r="U53" s="106">
        <v>33</v>
      </c>
      <c r="V53" s="106">
        <v>8</v>
      </c>
      <c r="W53" s="106">
        <v>7.0000000000000007E-2</v>
      </c>
      <c r="X53" s="106">
        <v>49</v>
      </c>
      <c r="Y53" s="106">
        <v>14</v>
      </c>
      <c r="Z53" s="106">
        <v>0.02</v>
      </c>
      <c r="AA53" s="106">
        <v>31</v>
      </c>
      <c r="AB53" s="106">
        <v>1</v>
      </c>
      <c r="AC53" s="106">
        <v>0.08</v>
      </c>
      <c r="AD53" s="106">
        <v>55</v>
      </c>
      <c r="AE53" s="106">
        <v>8</v>
      </c>
      <c r="AF53" s="106">
        <v>0.04</v>
      </c>
      <c r="AG53" s="106" t="s">
        <v>124</v>
      </c>
      <c r="AH53" s="107">
        <v>34.799999999999997</v>
      </c>
      <c r="AI53" s="41" t="s">
        <v>128</v>
      </c>
      <c r="AJ53" s="41" t="s">
        <v>108</v>
      </c>
      <c r="AK53" s="45">
        <f t="shared" si="9"/>
        <v>1598</v>
      </c>
      <c r="AL53" s="41" t="s">
        <v>707</v>
      </c>
      <c r="AM53" s="45">
        <v>3</v>
      </c>
      <c r="AN53" s="41" t="s">
        <v>110</v>
      </c>
    </row>
    <row r="54" spans="1:40" s="103" customFormat="1" x14ac:dyDescent="0.3">
      <c r="A54" s="105" t="s">
        <v>709</v>
      </c>
      <c r="B54" s="41" t="s">
        <v>1134</v>
      </c>
      <c r="C54" s="81">
        <v>2</v>
      </c>
      <c r="D54" s="81" t="s">
        <v>96</v>
      </c>
      <c r="E54" s="41" t="s">
        <v>1135</v>
      </c>
      <c r="F54" s="41" t="s">
        <v>1156</v>
      </c>
      <c r="G54" s="41" t="s">
        <v>1173</v>
      </c>
      <c r="H54" s="41" t="s">
        <v>1170</v>
      </c>
      <c r="I54" s="41" t="s">
        <v>1155</v>
      </c>
      <c r="J54" s="106" t="s">
        <v>97</v>
      </c>
      <c r="K54" s="106" t="s">
        <v>124</v>
      </c>
      <c r="L54" s="106" t="s">
        <v>99</v>
      </c>
      <c r="M54" s="106">
        <v>4</v>
      </c>
      <c r="N54" s="106" t="s">
        <v>100</v>
      </c>
      <c r="O54" s="106">
        <v>1598</v>
      </c>
      <c r="P54" s="106" t="s">
        <v>101</v>
      </c>
      <c r="Q54" s="106" t="s">
        <v>102</v>
      </c>
      <c r="R54" s="106" t="s">
        <v>125</v>
      </c>
      <c r="S54" s="106" t="s">
        <v>707</v>
      </c>
      <c r="T54" s="106" t="s">
        <v>131</v>
      </c>
      <c r="U54" s="106">
        <v>33</v>
      </c>
      <c r="V54" s="106">
        <v>8</v>
      </c>
      <c r="W54" s="106">
        <v>7.0000000000000007E-2</v>
      </c>
      <c r="X54" s="106">
        <v>49</v>
      </c>
      <c r="Y54" s="106">
        <v>14</v>
      </c>
      <c r="Z54" s="106">
        <v>0.02</v>
      </c>
      <c r="AA54" s="106">
        <v>31</v>
      </c>
      <c r="AB54" s="106">
        <v>1</v>
      </c>
      <c r="AC54" s="106">
        <v>0.08</v>
      </c>
      <c r="AD54" s="106">
        <v>55</v>
      </c>
      <c r="AE54" s="106">
        <v>8</v>
      </c>
      <c r="AF54" s="106">
        <v>0.04</v>
      </c>
      <c r="AG54" s="106" t="s">
        <v>124</v>
      </c>
      <c r="AH54" s="107">
        <v>34.799999999999997</v>
      </c>
      <c r="AI54" s="41" t="s">
        <v>128</v>
      </c>
      <c r="AJ54" s="41" t="s">
        <v>108</v>
      </c>
      <c r="AK54" s="45">
        <f t="shared" si="9"/>
        <v>1598</v>
      </c>
      <c r="AL54" s="41" t="s">
        <v>707</v>
      </c>
      <c r="AM54" s="45">
        <v>3</v>
      </c>
      <c r="AN54" s="41" t="s">
        <v>110</v>
      </c>
    </row>
    <row r="55" spans="1:40" s="103" customFormat="1" x14ac:dyDescent="0.3">
      <c r="A55" s="105" t="s">
        <v>709</v>
      </c>
      <c r="B55" s="41" t="s">
        <v>1134</v>
      </c>
      <c r="C55" s="81">
        <v>2</v>
      </c>
      <c r="D55" s="81" t="s">
        <v>96</v>
      </c>
      <c r="E55" s="41" t="s">
        <v>1135</v>
      </c>
      <c r="F55" s="41" t="s">
        <v>1156</v>
      </c>
      <c r="G55" s="41" t="s">
        <v>1173</v>
      </c>
      <c r="H55" s="41" t="s">
        <v>1162</v>
      </c>
      <c r="I55" s="41" t="s">
        <v>1155</v>
      </c>
      <c r="J55" s="106" t="s">
        <v>97</v>
      </c>
      <c r="K55" s="106" t="s">
        <v>124</v>
      </c>
      <c r="L55" s="106" t="s">
        <v>99</v>
      </c>
      <c r="M55" s="106">
        <v>4</v>
      </c>
      <c r="N55" s="106" t="s">
        <v>100</v>
      </c>
      <c r="O55" s="106">
        <v>1598</v>
      </c>
      <c r="P55" s="106" t="s">
        <v>101</v>
      </c>
      <c r="Q55" s="106" t="s">
        <v>102</v>
      </c>
      <c r="R55" s="106" t="s">
        <v>125</v>
      </c>
      <c r="S55" s="106" t="s">
        <v>707</v>
      </c>
      <c r="T55" s="106" t="s">
        <v>131</v>
      </c>
      <c r="U55" s="106">
        <v>33</v>
      </c>
      <c r="V55" s="106">
        <v>8</v>
      </c>
      <c r="W55" s="106">
        <v>7.0000000000000007E-2</v>
      </c>
      <c r="X55" s="106">
        <v>49</v>
      </c>
      <c r="Y55" s="106">
        <v>14</v>
      </c>
      <c r="Z55" s="106">
        <v>0.02</v>
      </c>
      <c r="AA55" s="106">
        <v>31</v>
      </c>
      <c r="AB55" s="106">
        <v>1</v>
      </c>
      <c r="AC55" s="106">
        <v>0.08</v>
      </c>
      <c r="AD55" s="106">
        <v>55</v>
      </c>
      <c r="AE55" s="106">
        <v>8</v>
      </c>
      <c r="AF55" s="106">
        <v>0.04</v>
      </c>
      <c r="AG55" s="106" t="s">
        <v>124</v>
      </c>
      <c r="AH55" s="107">
        <v>34.799999999999997</v>
      </c>
      <c r="AI55" s="41" t="s">
        <v>128</v>
      </c>
      <c r="AJ55" s="41" t="s">
        <v>108</v>
      </c>
      <c r="AK55" s="45">
        <f t="shared" si="6"/>
        <v>1598</v>
      </c>
      <c r="AL55" s="41" t="s">
        <v>707</v>
      </c>
      <c r="AM55" s="45">
        <v>3</v>
      </c>
      <c r="AN55" s="41" t="s">
        <v>110</v>
      </c>
    </row>
    <row r="56" spans="1:40" s="103" customFormat="1" x14ac:dyDescent="0.3">
      <c r="A56" s="105" t="s">
        <v>709</v>
      </c>
      <c r="B56" s="41" t="s">
        <v>1134</v>
      </c>
      <c r="C56" s="81">
        <v>2</v>
      </c>
      <c r="D56" s="81" t="s">
        <v>96</v>
      </c>
      <c r="E56" s="41" t="s">
        <v>1135</v>
      </c>
      <c r="F56" s="41" t="s">
        <v>1156</v>
      </c>
      <c r="G56" s="41" t="s">
        <v>1173</v>
      </c>
      <c r="H56" s="41" t="s">
        <v>1171</v>
      </c>
      <c r="I56" s="41" t="s">
        <v>1155</v>
      </c>
      <c r="J56" s="106" t="s">
        <v>97</v>
      </c>
      <c r="K56" s="106" t="s">
        <v>124</v>
      </c>
      <c r="L56" s="106" t="s">
        <v>99</v>
      </c>
      <c r="M56" s="106">
        <v>4</v>
      </c>
      <c r="N56" s="106" t="s">
        <v>100</v>
      </c>
      <c r="O56" s="106">
        <v>1598</v>
      </c>
      <c r="P56" s="106" t="s">
        <v>101</v>
      </c>
      <c r="Q56" s="106" t="s">
        <v>102</v>
      </c>
      <c r="R56" s="106" t="s">
        <v>125</v>
      </c>
      <c r="S56" s="106" t="s">
        <v>707</v>
      </c>
      <c r="T56" s="106" t="s">
        <v>131</v>
      </c>
      <c r="U56" s="106">
        <v>33</v>
      </c>
      <c r="V56" s="106">
        <v>8</v>
      </c>
      <c r="W56" s="106">
        <v>7.0000000000000007E-2</v>
      </c>
      <c r="X56" s="106">
        <v>49</v>
      </c>
      <c r="Y56" s="106">
        <v>14</v>
      </c>
      <c r="Z56" s="106">
        <v>0.02</v>
      </c>
      <c r="AA56" s="106">
        <v>31</v>
      </c>
      <c r="AB56" s="106">
        <v>1</v>
      </c>
      <c r="AC56" s="106">
        <v>0.08</v>
      </c>
      <c r="AD56" s="106">
        <v>55</v>
      </c>
      <c r="AE56" s="106">
        <v>8</v>
      </c>
      <c r="AF56" s="106">
        <v>0.04</v>
      </c>
      <c r="AG56" s="106" t="s">
        <v>124</v>
      </c>
      <c r="AH56" s="107">
        <v>34.799999999999997</v>
      </c>
      <c r="AI56" s="41" t="s">
        <v>128</v>
      </c>
      <c r="AJ56" s="41" t="s">
        <v>108</v>
      </c>
      <c r="AK56" s="45">
        <f t="shared" ref="AK56" si="10">O56</f>
        <v>1598</v>
      </c>
      <c r="AL56" s="41" t="s">
        <v>707</v>
      </c>
      <c r="AM56" s="45">
        <v>3</v>
      </c>
      <c r="AN56" s="41" t="s">
        <v>110</v>
      </c>
    </row>
    <row r="57" spans="1:40" s="103" customFormat="1" x14ac:dyDescent="0.3">
      <c r="A57" s="105" t="s">
        <v>709</v>
      </c>
      <c r="B57" s="41" t="s">
        <v>1134</v>
      </c>
      <c r="C57" s="81">
        <v>2</v>
      </c>
      <c r="D57" s="81" t="s">
        <v>96</v>
      </c>
      <c r="E57" s="41" t="s">
        <v>1135</v>
      </c>
      <c r="F57" s="41" t="s">
        <v>1156</v>
      </c>
      <c r="G57" s="41" t="s">
        <v>1173</v>
      </c>
      <c r="H57" s="41" t="s">
        <v>1163</v>
      </c>
      <c r="I57" s="41" t="s">
        <v>1155</v>
      </c>
      <c r="J57" s="106" t="s">
        <v>97</v>
      </c>
      <c r="K57" s="106" t="s">
        <v>124</v>
      </c>
      <c r="L57" s="106" t="s">
        <v>99</v>
      </c>
      <c r="M57" s="106">
        <v>4</v>
      </c>
      <c r="N57" s="106" t="s">
        <v>100</v>
      </c>
      <c r="O57" s="106">
        <v>1598</v>
      </c>
      <c r="P57" s="106" t="s">
        <v>101</v>
      </c>
      <c r="Q57" s="106" t="s">
        <v>102</v>
      </c>
      <c r="R57" s="106" t="s">
        <v>125</v>
      </c>
      <c r="S57" s="106" t="s">
        <v>707</v>
      </c>
      <c r="T57" s="106" t="s">
        <v>131</v>
      </c>
      <c r="U57" s="106">
        <v>33</v>
      </c>
      <c r="V57" s="106">
        <v>8</v>
      </c>
      <c r="W57" s="106">
        <v>7.0000000000000007E-2</v>
      </c>
      <c r="X57" s="106">
        <v>49</v>
      </c>
      <c r="Y57" s="106">
        <v>14</v>
      </c>
      <c r="Z57" s="106">
        <v>0.02</v>
      </c>
      <c r="AA57" s="106">
        <v>31</v>
      </c>
      <c r="AB57" s="106">
        <v>1</v>
      </c>
      <c r="AC57" s="106">
        <v>0.08</v>
      </c>
      <c r="AD57" s="106">
        <v>55</v>
      </c>
      <c r="AE57" s="106">
        <v>8</v>
      </c>
      <c r="AF57" s="106">
        <v>0.04</v>
      </c>
      <c r="AG57" s="106" t="s">
        <v>124</v>
      </c>
      <c r="AH57" s="107">
        <v>34.799999999999997</v>
      </c>
      <c r="AI57" s="41" t="s">
        <v>128</v>
      </c>
      <c r="AJ57" s="41" t="s">
        <v>108</v>
      </c>
      <c r="AK57" s="45">
        <f t="shared" ref="AK57" si="11">O57</f>
        <v>1598</v>
      </c>
      <c r="AL57" s="41" t="s">
        <v>707</v>
      </c>
      <c r="AM57" s="45">
        <v>3</v>
      </c>
      <c r="AN57" s="41" t="s">
        <v>110</v>
      </c>
    </row>
    <row r="58" spans="1:40" s="103" customFormat="1" x14ac:dyDescent="0.3">
      <c r="A58" s="105" t="s">
        <v>709</v>
      </c>
      <c r="B58" s="41" t="s">
        <v>1134</v>
      </c>
      <c r="C58" s="81">
        <v>2</v>
      </c>
      <c r="D58" s="81" t="s">
        <v>96</v>
      </c>
      <c r="E58" s="41" t="s">
        <v>1135</v>
      </c>
      <c r="F58" s="41" t="s">
        <v>1156</v>
      </c>
      <c r="G58" s="41" t="s">
        <v>1173</v>
      </c>
      <c r="H58" s="41" t="s">
        <v>1172</v>
      </c>
      <c r="I58" s="41" t="s">
        <v>1155</v>
      </c>
      <c r="J58" s="106" t="s">
        <v>97</v>
      </c>
      <c r="K58" s="106" t="s">
        <v>124</v>
      </c>
      <c r="L58" s="106" t="s">
        <v>99</v>
      </c>
      <c r="M58" s="106">
        <v>4</v>
      </c>
      <c r="N58" s="106" t="s">
        <v>100</v>
      </c>
      <c r="O58" s="106">
        <v>1598</v>
      </c>
      <c r="P58" s="106" t="s">
        <v>101</v>
      </c>
      <c r="Q58" s="106" t="s">
        <v>102</v>
      </c>
      <c r="R58" s="106" t="s">
        <v>125</v>
      </c>
      <c r="S58" s="106" t="s">
        <v>707</v>
      </c>
      <c r="T58" s="106" t="s">
        <v>131</v>
      </c>
      <c r="U58" s="106">
        <v>33</v>
      </c>
      <c r="V58" s="106">
        <v>8</v>
      </c>
      <c r="W58" s="106">
        <v>7.0000000000000007E-2</v>
      </c>
      <c r="X58" s="106">
        <v>49</v>
      </c>
      <c r="Y58" s="106">
        <v>14</v>
      </c>
      <c r="Z58" s="106">
        <v>0.02</v>
      </c>
      <c r="AA58" s="106">
        <v>31</v>
      </c>
      <c r="AB58" s="106">
        <v>1</v>
      </c>
      <c r="AC58" s="106">
        <v>0.08</v>
      </c>
      <c r="AD58" s="106">
        <v>55</v>
      </c>
      <c r="AE58" s="106">
        <v>8</v>
      </c>
      <c r="AF58" s="106">
        <v>0.04</v>
      </c>
      <c r="AG58" s="106" t="s">
        <v>124</v>
      </c>
      <c r="AH58" s="107">
        <v>34.799999999999997</v>
      </c>
      <c r="AI58" s="41" t="s">
        <v>128</v>
      </c>
      <c r="AJ58" s="41" t="s">
        <v>108</v>
      </c>
      <c r="AK58" s="45">
        <f t="shared" si="6"/>
        <v>1598</v>
      </c>
      <c r="AL58" s="41" t="s">
        <v>707</v>
      </c>
      <c r="AM58" s="45">
        <v>3</v>
      </c>
      <c r="AN58" s="41" t="s">
        <v>110</v>
      </c>
    </row>
    <row r="64" spans="1:40" x14ac:dyDescent="0.3">
      <c r="D64" s="93"/>
    </row>
    <row r="65" spans="4:4" x14ac:dyDescent="0.3">
      <c r="D65" s="90"/>
    </row>
    <row r="66" spans="4:4" x14ac:dyDescent="0.3">
      <c r="D66" s="90"/>
    </row>
    <row r="67" spans="4:4" x14ac:dyDescent="0.3">
      <c r="D67" s="93"/>
    </row>
  </sheetData>
  <autoFilter ref="A12:A32" xr:uid="{00000000-0009-0000-0000-000006000000}"/>
  <mergeCells count="16">
    <mergeCell ref="E2:I3"/>
    <mergeCell ref="B7:I7"/>
    <mergeCell ref="J7:T7"/>
    <mergeCell ref="U7:AF7"/>
    <mergeCell ref="F8:F11"/>
    <mergeCell ref="G8:G11"/>
    <mergeCell ref="H8:H11"/>
    <mergeCell ref="I8:I11"/>
    <mergeCell ref="U8:Z8"/>
    <mergeCell ref="AG7:AM7"/>
    <mergeCell ref="A8:A11"/>
    <mergeCell ref="B8:B11"/>
    <mergeCell ref="C8:C11"/>
    <mergeCell ref="D8:D11"/>
    <mergeCell ref="E8:E11"/>
    <mergeCell ref="AA8:AF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N24"/>
  <sheetViews>
    <sheetView zoomScaleNormal="100" workbookViewId="0"/>
  </sheetViews>
  <sheetFormatPr baseColWidth="10" defaultColWidth="11.5546875" defaultRowHeight="14.4" x14ac:dyDescent="0.3"/>
  <cols>
    <col min="1" max="1" width="40.10937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0.88671875" style="57" bestFit="1" customWidth="1"/>
    <col min="6" max="6" width="5.109375" style="57" bestFit="1" customWidth="1"/>
    <col min="7" max="7" width="7.109375" style="57" bestFit="1" customWidth="1"/>
    <col min="8" max="8" width="14.332031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6.6640625" style="57" bestFit="1" customWidth="1"/>
    <col min="19" max="19" width="14.33203125" style="57" bestFit="1" customWidth="1"/>
    <col min="20" max="20" width="22.6640625" style="57" bestFit="1" customWidth="1"/>
    <col min="21" max="32" width="9.5546875" style="57" customWidth="1"/>
    <col min="33" max="33" width="8.109375" style="57" bestFit="1" customWidth="1"/>
    <col min="34" max="34" width="16.33203125" style="57" bestFit="1" customWidth="1"/>
    <col min="35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133" t="s">
        <v>4</v>
      </c>
      <c r="K8" s="63" t="s">
        <v>5</v>
      </c>
      <c r="L8" s="133" t="s">
        <v>6</v>
      </c>
      <c r="M8" s="63" t="s">
        <v>7</v>
      </c>
      <c r="N8" s="133" t="s">
        <v>8</v>
      </c>
      <c r="O8" s="63" t="s">
        <v>9</v>
      </c>
      <c r="P8" s="133" t="s">
        <v>10</v>
      </c>
      <c r="Q8" s="63" t="s">
        <v>11</v>
      </c>
      <c r="R8" s="133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ht="16.2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32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689</v>
      </c>
      <c r="X11" s="74" t="s">
        <v>65</v>
      </c>
      <c r="Y11" s="74" t="s">
        <v>65</v>
      </c>
      <c r="Z11" s="76" t="s">
        <v>689</v>
      </c>
      <c r="AA11" s="74" t="s">
        <v>65</v>
      </c>
      <c r="AB11" s="74" t="s">
        <v>65</v>
      </c>
      <c r="AC11" s="76" t="s">
        <v>689</v>
      </c>
      <c r="AD11" s="74" t="s">
        <v>65</v>
      </c>
      <c r="AE11" s="74" t="s">
        <v>65</v>
      </c>
      <c r="AF11" s="76" t="s">
        <v>689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131"/>
      <c r="B12" s="131"/>
      <c r="C12" s="131"/>
      <c r="D12" s="131"/>
      <c r="E12" s="131"/>
      <c r="F12" s="131"/>
      <c r="G12" s="131"/>
      <c r="H12" s="131"/>
      <c r="I12" s="131"/>
      <c r="J12" s="132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60" customFormat="1" x14ac:dyDescent="0.3">
      <c r="A13" s="104" t="s">
        <v>741</v>
      </c>
      <c r="B13" s="44" t="s">
        <v>735</v>
      </c>
      <c r="C13" s="47">
        <v>2</v>
      </c>
      <c r="D13" s="47" t="s">
        <v>96</v>
      </c>
      <c r="E13" s="44" t="s">
        <v>737</v>
      </c>
      <c r="F13" s="89" t="s">
        <v>181</v>
      </c>
      <c r="G13" s="89" t="s">
        <v>209</v>
      </c>
      <c r="H13" s="89" t="s">
        <v>739</v>
      </c>
      <c r="I13" s="44" t="s">
        <v>738</v>
      </c>
      <c r="J13" s="59" t="s">
        <v>97</v>
      </c>
      <c r="K13" s="59" t="s">
        <v>124</v>
      </c>
      <c r="L13" s="59" t="s">
        <v>99</v>
      </c>
      <c r="M13" s="59">
        <v>4</v>
      </c>
      <c r="N13" s="59" t="s">
        <v>100</v>
      </c>
      <c r="O13" s="59">
        <v>1995</v>
      </c>
      <c r="P13" s="59" t="s">
        <v>101</v>
      </c>
      <c r="Q13" s="59" t="s">
        <v>102</v>
      </c>
      <c r="R13" s="59" t="s">
        <v>125</v>
      </c>
      <c r="S13" s="59" t="s">
        <v>126</v>
      </c>
      <c r="T13" s="59" t="s">
        <v>193</v>
      </c>
      <c r="U13" s="53">
        <v>144</v>
      </c>
      <c r="V13" s="54">
        <v>7</v>
      </c>
      <c r="W13" s="54">
        <v>0.55000000000000004</v>
      </c>
      <c r="X13" s="54">
        <v>118</v>
      </c>
      <c r="Y13" s="54">
        <v>4</v>
      </c>
      <c r="Z13" s="54">
        <v>0.62</v>
      </c>
      <c r="AA13" s="51" t="s">
        <v>113</v>
      </c>
      <c r="AB13" s="51" t="s">
        <v>113</v>
      </c>
      <c r="AC13" s="49" t="s">
        <v>113</v>
      </c>
      <c r="AD13" s="51" t="s">
        <v>113</v>
      </c>
      <c r="AE13" s="51" t="s">
        <v>113</v>
      </c>
      <c r="AF13" s="49" t="s">
        <v>113</v>
      </c>
      <c r="AG13" s="54" t="s">
        <v>124</v>
      </c>
      <c r="AH13" s="52">
        <v>69.599999999999994</v>
      </c>
      <c r="AI13" s="59" t="s">
        <v>138</v>
      </c>
      <c r="AJ13" s="59" t="s">
        <v>19</v>
      </c>
      <c r="AK13" s="59">
        <f>O13</f>
        <v>1995</v>
      </c>
      <c r="AL13" s="59" t="s">
        <v>129</v>
      </c>
      <c r="AM13" s="59">
        <v>1</v>
      </c>
      <c r="AN13" s="54" t="s">
        <v>110</v>
      </c>
    </row>
    <row r="14" spans="1:40" s="60" customFormat="1" x14ac:dyDescent="0.3">
      <c r="A14" s="104" t="s">
        <v>741</v>
      </c>
      <c r="B14" s="44" t="s">
        <v>740</v>
      </c>
      <c r="C14" s="47">
        <v>2</v>
      </c>
      <c r="D14" s="47" t="s">
        <v>96</v>
      </c>
      <c r="E14" s="44" t="s">
        <v>737</v>
      </c>
      <c r="F14" s="89" t="s">
        <v>181</v>
      </c>
      <c r="G14" s="89" t="s">
        <v>209</v>
      </c>
      <c r="H14" s="89" t="s">
        <v>739</v>
      </c>
      <c r="I14" s="44" t="s">
        <v>738</v>
      </c>
      <c r="J14" s="59" t="s">
        <v>97</v>
      </c>
      <c r="K14" s="59" t="s">
        <v>124</v>
      </c>
      <c r="L14" s="59" t="s">
        <v>99</v>
      </c>
      <c r="M14" s="59">
        <v>4</v>
      </c>
      <c r="N14" s="59" t="s">
        <v>100</v>
      </c>
      <c r="O14" s="59">
        <v>1995</v>
      </c>
      <c r="P14" s="59" t="s">
        <v>101</v>
      </c>
      <c r="Q14" s="59" t="s">
        <v>102</v>
      </c>
      <c r="R14" s="59" t="s">
        <v>125</v>
      </c>
      <c r="S14" s="59" t="s">
        <v>126</v>
      </c>
      <c r="T14" s="59" t="s">
        <v>193</v>
      </c>
      <c r="U14" s="53">
        <v>56</v>
      </c>
      <c r="V14" s="54">
        <v>20</v>
      </c>
      <c r="W14" s="54">
        <v>0.09</v>
      </c>
      <c r="X14" s="54">
        <v>28</v>
      </c>
      <c r="Y14" s="54">
        <v>14</v>
      </c>
      <c r="Z14" s="54">
        <v>0.02</v>
      </c>
      <c r="AA14" s="51" t="s">
        <v>113</v>
      </c>
      <c r="AB14" s="51" t="s">
        <v>113</v>
      </c>
      <c r="AC14" s="49" t="s">
        <v>113</v>
      </c>
      <c r="AD14" s="51" t="s">
        <v>113</v>
      </c>
      <c r="AE14" s="51" t="s">
        <v>113</v>
      </c>
      <c r="AF14" s="49" t="s">
        <v>113</v>
      </c>
      <c r="AG14" s="54" t="s">
        <v>124</v>
      </c>
      <c r="AH14" s="52">
        <v>69.599999999999994</v>
      </c>
      <c r="AI14" s="59" t="s">
        <v>138</v>
      </c>
      <c r="AJ14" s="59" t="s">
        <v>19</v>
      </c>
      <c r="AK14" s="59">
        <f>O14</f>
        <v>1995</v>
      </c>
      <c r="AL14" s="59" t="s">
        <v>129</v>
      </c>
      <c r="AM14" s="59">
        <v>2</v>
      </c>
      <c r="AN14" s="54" t="s">
        <v>110</v>
      </c>
    </row>
    <row r="15" spans="1:40" s="60" customFormat="1" x14ac:dyDescent="0.3">
      <c r="A15" s="104" t="s">
        <v>742</v>
      </c>
      <c r="B15" s="44" t="s">
        <v>743</v>
      </c>
      <c r="C15" s="47">
        <v>2</v>
      </c>
      <c r="D15" s="47" t="s">
        <v>96</v>
      </c>
      <c r="E15" s="44" t="s">
        <v>736</v>
      </c>
      <c r="F15" s="89" t="s">
        <v>181</v>
      </c>
      <c r="G15" s="89" t="s">
        <v>166</v>
      </c>
      <c r="H15" s="89" t="s">
        <v>744</v>
      </c>
      <c r="I15" s="44" t="s">
        <v>738</v>
      </c>
      <c r="J15" s="59" t="s">
        <v>97</v>
      </c>
      <c r="K15" s="59" t="s">
        <v>124</v>
      </c>
      <c r="L15" s="59" t="s">
        <v>99</v>
      </c>
      <c r="M15" s="59">
        <v>4</v>
      </c>
      <c r="N15" s="59" t="s">
        <v>100</v>
      </c>
      <c r="O15" s="59">
        <v>1995</v>
      </c>
      <c r="P15" s="59" t="s">
        <v>101</v>
      </c>
      <c r="Q15" s="59" t="s">
        <v>102</v>
      </c>
      <c r="R15" s="59" t="s">
        <v>125</v>
      </c>
      <c r="S15" s="59" t="s">
        <v>126</v>
      </c>
      <c r="T15" s="59" t="s">
        <v>193</v>
      </c>
      <c r="U15" s="53">
        <v>105</v>
      </c>
      <c r="V15" s="54">
        <v>20</v>
      </c>
      <c r="W15" s="54">
        <v>0.2</v>
      </c>
      <c r="X15" s="54">
        <v>51</v>
      </c>
      <c r="Y15" s="54">
        <v>15</v>
      </c>
      <c r="Z15" s="54">
        <v>0.5</v>
      </c>
      <c r="AA15" s="51" t="s">
        <v>113</v>
      </c>
      <c r="AB15" s="51" t="s">
        <v>113</v>
      </c>
      <c r="AC15" s="49" t="s">
        <v>113</v>
      </c>
      <c r="AD15" s="51" t="s">
        <v>113</v>
      </c>
      <c r="AE15" s="51" t="s">
        <v>113</v>
      </c>
      <c r="AF15" s="49" t="s">
        <v>113</v>
      </c>
      <c r="AG15" s="54" t="s">
        <v>124</v>
      </c>
      <c r="AH15" s="52">
        <v>72.3</v>
      </c>
      <c r="AI15" s="59" t="s">
        <v>138</v>
      </c>
      <c r="AJ15" s="59" t="s">
        <v>108</v>
      </c>
      <c r="AK15" s="59">
        <f>O15</f>
        <v>1995</v>
      </c>
      <c r="AL15" s="59" t="s">
        <v>129</v>
      </c>
      <c r="AM15" s="59">
        <v>3</v>
      </c>
      <c r="AN15" s="54" t="s">
        <v>110</v>
      </c>
    </row>
    <row r="16" spans="1:40" x14ac:dyDescent="0.3">
      <c r="I16" s="111"/>
    </row>
    <row r="23" spans="4:4" x14ac:dyDescent="0.3">
      <c r="D23" s="90"/>
    </row>
    <row r="24" spans="4:4" x14ac:dyDescent="0.3">
      <c r="D24" s="90"/>
    </row>
  </sheetData>
  <autoFilter ref="A12:A13" xr:uid="{00000000-0009-0000-0000-000007000000}"/>
  <mergeCells count="16">
    <mergeCell ref="E2:I3"/>
    <mergeCell ref="B7:I7"/>
    <mergeCell ref="J7:T7"/>
    <mergeCell ref="U7:AF7"/>
    <mergeCell ref="F8:F11"/>
    <mergeCell ref="G8:G11"/>
    <mergeCell ref="H8:H11"/>
    <mergeCell ref="I8:I11"/>
    <mergeCell ref="U8:Z8"/>
    <mergeCell ref="AG7:AM7"/>
    <mergeCell ref="A8:A11"/>
    <mergeCell ref="B8:B11"/>
    <mergeCell ref="C8:C11"/>
    <mergeCell ref="D8:D11"/>
    <mergeCell ref="E8:E11"/>
    <mergeCell ref="AA8:AF8"/>
  </mergeCells>
  <pageMargins left="0.22" right="0.2" top="0.85" bottom="0.74803149606299213" header="0.31496062992125984" footer="0.31496062992125984"/>
  <pageSetup paperSize="8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9">
    <pageSetUpPr fitToPage="1"/>
  </sheetPr>
  <dimension ref="A2:AN31"/>
  <sheetViews>
    <sheetView showGridLines="0" zoomScaleNormal="100" workbookViewId="0"/>
  </sheetViews>
  <sheetFormatPr baseColWidth="10" defaultColWidth="11.5546875" defaultRowHeight="14.4" x14ac:dyDescent="0.3"/>
  <cols>
    <col min="1" max="1" width="39.6640625" style="57" bestFit="1" customWidth="1"/>
    <col min="2" max="2" width="17" style="57" customWidth="1"/>
    <col min="3" max="3" width="6.88671875" style="57" customWidth="1"/>
    <col min="4" max="4" width="9.44140625" style="57" customWidth="1"/>
    <col min="5" max="5" width="31.109375" style="57" bestFit="1" customWidth="1"/>
    <col min="6" max="6" width="5.109375" style="57" bestFit="1" customWidth="1"/>
    <col min="7" max="7" width="7.109375" style="57" bestFit="1" customWidth="1"/>
    <col min="8" max="8" width="21.6640625" style="57" bestFit="1" customWidth="1"/>
    <col min="9" max="9" width="23.109375" style="57" bestFit="1" customWidth="1"/>
    <col min="10" max="10" width="7.33203125" style="57" bestFit="1" customWidth="1"/>
    <col min="11" max="11" width="5.88671875" style="57" bestFit="1" customWidth="1"/>
    <col min="12" max="12" width="7.6640625" style="57" bestFit="1" customWidth="1"/>
    <col min="13" max="13" width="6.33203125" style="57" bestFit="1" customWidth="1"/>
    <col min="14" max="14" width="7" style="57" bestFit="1" customWidth="1"/>
    <col min="15" max="15" width="7.33203125" style="57" bestFit="1" customWidth="1"/>
    <col min="16" max="16" width="8.33203125" style="57" bestFit="1" customWidth="1"/>
    <col min="17" max="17" width="7.33203125" style="57" bestFit="1" customWidth="1"/>
    <col min="18" max="18" width="14.44140625" style="57" bestFit="1" customWidth="1"/>
    <col min="19" max="19" width="14.33203125" style="57" bestFit="1" customWidth="1"/>
    <col min="20" max="20" width="24.6640625" style="57" bestFit="1" customWidth="1"/>
    <col min="21" max="32" width="9.5546875" style="57" customWidth="1"/>
    <col min="33" max="37" width="11.5546875" style="57"/>
    <col min="38" max="38" width="14.6640625" style="57" bestFit="1" customWidth="1"/>
    <col min="39" max="39" width="11.5546875" style="57"/>
    <col min="40" max="40" width="13" style="57" customWidth="1"/>
    <col min="41" max="16384" width="11.5546875" style="57"/>
  </cols>
  <sheetData>
    <row r="2" spans="1:40" x14ac:dyDescent="0.3">
      <c r="E2" s="182" t="s">
        <v>144</v>
      </c>
      <c r="F2" s="182"/>
      <c r="G2" s="182"/>
      <c r="H2" s="182"/>
      <c r="I2" s="182"/>
    </row>
    <row r="3" spans="1:40" x14ac:dyDescent="0.3">
      <c r="E3" s="182"/>
      <c r="F3" s="182"/>
      <c r="G3" s="182"/>
      <c r="H3" s="182"/>
      <c r="I3" s="182"/>
    </row>
    <row r="4" spans="1:40" x14ac:dyDescent="0.3">
      <c r="E4" s="58"/>
      <c r="F4" s="58"/>
      <c r="G4" s="58"/>
      <c r="H4" s="58"/>
      <c r="I4" s="58"/>
    </row>
    <row r="7" spans="1:40" s="62" customFormat="1" x14ac:dyDescent="0.3">
      <c r="B7" s="183" t="s">
        <v>85</v>
      </c>
      <c r="C7" s="184"/>
      <c r="D7" s="184"/>
      <c r="E7" s="184"/>
      <c r="F7" s="185"/>
      <c r="G7" s="185"/>
      <c r="H7" s="185"/>
      <c r="I7" s="186"/>
      <c r="J7" s="177" t="s">
        <v>1</v>
      </c>
      <c r="K7" s="177"/>
      <c r="L7" s="177"/>
      <c r="M7" s="177"/>
      <c r="N7" s="177"/>
      <c r="O7" s="177"/>
      <c r="P7" s="177"/>
      <c r="Q7" s="177"/>
      <c r="R7" s="177"/>
      <c r="S7" s="177"/>
      <c r="T7" s="178"/>
      <c r="U7" s="176" t="s">
        <v>2</v>
      </c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8"/>
      <c r="AG7" s="176" t="s">
        <v>3</v>
      </c>
      <c r="AH7" s="177"/>
      <c r="AI7" s="177"/>
      <c r="AJ7" s="177"/>
      <c r="AK7" s="177"/>
      <c r="AL7" s="177"/>
      <c r="AM7" s="178"/>
      <c r="AN7" s="61" t="s">
        <v>22</v>
      </c>
    </row>
    <row r="8" spans="1:40" s="62" customFormat="1" x14ac:dyDescent="0.3">
      <c r="A8" s="173"/>
      <c r="B8" s="173" t="s">
        <v>145</v>
      </c>
      <c r="C8" s="173" t="s">
        <v>146</v>
      </c>
      <c r="D8" s="173" t="s">
        <v>147</v>
      </c>
      <c r="E8" s="173" t="s">
        <v>42</v>
      </c>
      <c r="F8" s="173" t="s">
        <v>43</v>
      </c>
      <c r="G8" s="173" t="s">
        <v>91</v>
      </c>
      <c r="H8" s="173" t="s">
        <v>0</v>
      </c>
      <c r="I8" s="173" t="s">
        <v>44</v>
      </c>
      <c r="J8" s="121" t="s">
        <v>4</v>
      </c>
      <c r="K8" s="63" t="s">
        <v>5</v>
      </c>
      <c r="L8" s="121" t="s">
        <v>6</v>
      </c>
      <c r="M8" s="63" t="s">
        <v>7</v>
      </c>
      <c r="N8" s="121" t="s">
        <v>8</v>
      </c>
      <c r="O8" s="63" t="s">
        <v>9</v>
      </c>
      <c r="P8" s="121" t="s">
        <v>10</v>
      </c>
      <c r="Q8" s="63" t="s">
        <v>11</v>
      </c>
      <c r="R8" s="121" t="s">
        <v>12</v>
      </c>
      <c r="S8" s="63" t="s">
        <v>13</v>
      </c>
      <c r="T8" s="63" t="s">
        <v>14</v>
      </c>
      <c r="U8" s="179" t="s">
        <v>148</v>
      </c>
      <c r="V8" s="180"/>
      <c r="W8" s="180"/>
      <c r="X8" s="180"/>
      <c r="Y8" s="180"/>
      <c r="Z8" s="181"/>
      <c r="AA8" s="179" t="s">
        <v>149</v>
      </c>
      <c r="AB8" s="180"/>
      <c r="AC8" s="180"/>
      <c r="AD8" s="180"/>
      <c r="AE8" s="180"/>
      <c r="AF8" s="181"/>
      <c r="AG8" s="61" t="s">
        <v>17</v>
      </c>
      <c r="AH8" s="61" t="s">
        <v>18</v>
      </c>
      <c r="AI8" s="61" t="s">
        <v>17</v>
      </c>
      <c r="AJ8" s="61" t="s">
        <v>19</v>
      </c>
      <c r="AK8" s="61" t="s">
        <v>20</v>
      </c>
      <c r="AL8" s="61" t="s">
        <v>21</v>
      </c>
      <c r="AM8" s="61" t="s">
        <v>78</v>
      </c>
      <c r="AN8" s="61" t="s">
        <v>84</v>
      </c>
    </row>
    <row r="9" spans="1:40" s="62" customFormat="1" ht="15.6" x14ac:dyDescent="0.35">
      <c r="A9" s="174"/>
      <c r="B9" s="174"/>
      <c r="C9" s="174"/>
      <c r="D9" s="174" t="s">
        <v>89</v>
      </c>
      <c r="E9" s="174"/>
      <c r="F9" s="174"/>
      <c r="G9" s="174"/>
      <c r="H9" s="174"/>
      <c r="I9" s="174"/>
      <c r="J9" s="64" t="s">
        <v>23</v>
      </c>
      <c r="K9" s="65" t="s">
        <v>24</v>
      </c>
      <c r="L9" s="64" t="s">
        <v>25</v>
      </c>
      <c r="M9" s="65" t="s">
        <v>26</v>
      </c>
      <c r="N9" s="64" t="s">
        <v>27</v>
      </c>
      <c r="O9" s="65" t="s">
        <v>28</v>
      </c>
      <c r="P9" s="64" t="s">
        <v>29</v>
      </c>
      <c r="Q9" s="65" t="s">
        <v>30</v>
      </c>
      <c r="R9" s="64" t="s">
        <v>31</v>
      </c>
      <c r="S9" s="65" t="s">
        <v>32</v>
      </c>
      <c r="T9" s="65" t="s">
        <v>82</v>
      </c>
      <c r="U9" s="65" t="s">
        <v>150</v>
      </c>
      <c r="V9" s="65" t="s">
        <v>151</v>
      </c>
      <c r="W9" s="66" t="s">
        <v>152</v>
      </c>
      <c r="X9" s="65" t="s">
        <v>153</v>
      </c>
      <c r="Y9" s="65" t="s">
        <v>154</v>
      </c>
      <c r="Z9" s="66" t="s">
        <v>155</v>
      </c>
      <c r="AA9" s="67" t="s">
        <v>150</v>
      </c>
      <c r="AB9" s="65" t="s">
        <v>151</v>
      </c>
      <c r="AC9" s="66" t="s">
        <v>156</v>
      </c>
      <c r="AD9" s="65" t="s">
        <v>153</v>
      </c>
      <c r="AE9" s="65" t="s">
        <v>154</v>
      </c>
      <c r="AF9" s="68" t="s">
        <v>155</v>
      </c>
      <c r="AG9" s="61" t="s">
        <v>35</v>
      </c>
      <c r="AH9" s="61" t="s">
        <v>36</v>
      </c>
      <c r="AI9" s="61" t="s">
        <v>37</v>
      </c>
      <c r="AJ9" s="61" t="s">
        <v>38</v>
      </c>
      <c r="AK9" s="61" t="s">
        <v>28</v>
      </c>
      <c r="AL9" s="61" t="s">
        <v>39</v>
      </c>
      <c r="AM9" s="61" t="s">
        <v>79</v>
      </c>
      <c r="AN9" s="61" t="s">
        <v>40</v>
      </c>
    </row>
    <row r="10" spans="1:40" s="62" customFormat="1" x14ac:dyDescent="0.3">
      <c r="A10" s="174"/>
      <c r="B10" s="174"/>
      <c r="C10" s="174"/>
      <c r="D10" s="174" t="s">
        <v>88</v>
      </c>
      <c r="E10" s="174"/>
      <c r="F10" s="174"/>
      <c r="G10" s="174"/>
      <c r="H10" s="174"/>
      <c r="I10" s="174"/>
      <c r="J10" s="69" t="s">
        <v>24</v>
      </c>
      <c r="K10" s="70"/>
      <c r="L10" s="69" t="s">
        <v>45</v>
      </c>
      <c r="M10" s="70"/>
      <c r="N10" s="69" t="s">
        <v>46</v>
      </c>
      <c r="O10" s="70" t="s">
        <v>47</v>
      </c>
      <c r="P10" s="69" t="s">
        <v>48</v>
      </c>
      <c r="Q10" s="70"/>
      <c r="R10" s="69" t="s">
        <v>49</v>
      </c>
      <c r="S10" s="70" t="s">
        <v>50</v>
      </c>
      <c r="T10" s="65" t="s">
        <v>83</v>
      </c>
      <c r="U10" s="67" t="s">
        <v>74</v>
      </c>
      <c r="V10" s="70" t="s">
        <v>74</v>
      </c>
      <c r="W10" s="71" t="s">
        <v>74</v>
      </c>
      <c r="X10" s="67" t="s">
        <v>73</v>
      </c>
      <c r="Y10" s="70" t="s">
        <v>73</v>
      </c>
      <c r="Z10" s="71" t="s">
        <v>73</v>
      </c>
      <c r="AA10" s="67" t="s">
        <v>74</v>
      </c>
      <c r="AB10" s="70" t="s">
        <v>74</v>
      </c>
      <c r="AC10" s="71" t="s">
        <v>74</v>
      </c>
      <c r="AD10" s="67" t="s">
        <v>73</v>
      </c>
      <c r="AE10" s="70" t="s">
        <v>73</v>
      </c>
      <c r="AF10" s="72" t="s">
        <v>73</v>
      </c>
      <c r="AG10" s="61" t="s">
        <v>51</v>
      </c>
      <c r="AH10" s="61" t="s">
        <v>81</v>
      </c>
      <c r="AI10" s="61" t="s">
        <v>24</v>
      </c>
      <c r="AJ10" s="73"/>
      <c r="AK10" s="61" t="s">
        <v>47</v>
      </c>
      <c r="AL10" s="61" t="s">
        <v>52</v>
      </c>
      <c r="AM10" s="61" t="s">
        <v>80</v>
      </c>
      <c r="AN10" s="61" t="s">
        <v>53</v>
      </c>
    </row>
    <row r="11" spans="1:40" s="62" customFormat="1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20" t="s">
        <v>54</v>
      </c>
      <c r="K11" s="74" t="s">
        <v>55</v>
      </c>
      <c r="L11" s="74" t="s">
        <v>56</v>
      </c>
      <c r="M11" s="74" t="s">
        <v>57</v>
      </c>
      <c r="N11" s="74" t="s">
        <v>58</v>
      </c>
      <c r="O11" s="75" t="s">
        <v>59</v>
      </c>
      <c r="P11" s="74" t="s">
        <v>60</v>
      </c>
      <c r="Q11" s="74" t="s">
        <v>61</v>
      </c>
      <c r="R11" s="74" t="s">
        <v>62</v>
      </c>
      <c r="S11" s="74" t="s">
        <v>63</v>
      </c>
      <c r="T11" s="74" t="s">
        <v>64</v>
      </c>
      <c r="U11" s="74" t="s">
        <v>65</v>
      </c>
      <c r="V11" s="74" t="s">
        <v>65</v>
      </c>
      <c r="W11" s="76" t="s">
        <v>75</v>
      </c>
      <c r="X11" s="74" t="s">
        <v>65</v>
      </c>
      <c r="Y11" s="74" t="s">
        <v>65</v>
      </c>
      <c r="Z11" s="76" t="s">
        <v>75</v>
      </c>
      <c r="AA11" s="74" t="s">
        <v>65</v>
      </c>
      <c r="AB11" s="74" t="s">
        <v>65</v>
      </c>
      <c r="AC11" s="76" t="s">
        <v>75</v>
      </c>
      <c r="AD11" s="74" t="s">
        <v>65</v>
      </c>
      <c r="AE11" s="74" t="s">
        <v>65</v>
      </c>
      <c r="AF11" s="76" t="s">
        <v>75</v>
      </c>
      <c r="AG11" s="77" t="s">
        <v>66</v>
      </c>
      <c r="AH11" s="77" t="s">
        <v>67</v>
      </c>
      <c r="AI11" s="77" t="s">
        <v>68</v>
      </c>
      <c r="AJ11" s="77" t="s">
        <v>69</v>
      </c>
      <c r="AK11" s="77" t="s">
        <v>70</v>
      </c>
      <c r="AL11" s="77" t="s">
        <v>71</v>
      </c>
      <c r="AM11" s="77" t="s">
        <v>72</v>
      </c>
      <c r="AN11" s="77" t="s">
        <v>60</v>
      </c>
    </row>
    <row r="12" spans="1:40" s="62" customFormat="1" x14ac:dyDescent="0.3">
      <c r="A12" s="119"/>
      <c r="B12" s="119"/>
      <c r="C12" s="119"/>
      <c r="D12" s="119"/>
      <c r="E12" s="119"/>
      <c r="F12" s="119"/>
      <c r="G12" s="119"/>
      <c r="H12" s="119"/>
      <c r="I12" s="119"/>
      <c r="J12" s="120"/>
      <c r="K12" s="74"/>
      <c r="L12" s="74"/>
      <c r="M12" s="74"/>
      <c r="N12" s="74"/>
      <c r="O12" s="75"/>
      <c r="P12" s="74"/>
      <c r="Q12" s="74"/>
      <c r="R12" s="74"/>
      <c r="S12" s="74"/>
      <c r="T12" s="74"/>
      <c r="U12" s="74"/>
      <c r="V12" s="74"/>
      <c r="W12" s="76"/>
      <c r="X12" s="74"/>
      <c r="Y12" s="74"/>
      <c r="Z12" s="76"/>
      <c r="AA12" s="74"/>
      <c r="AB12" s="74"/>
      <c r="AC12" s="76"/>
      <c r="AD12" s="74"/>
      <c r="AE12" s="74"/>
      <c r="AF12" s="76"/>
      <c r="AG12" s="77"/>
      <c r="AH12" s="77"/>
      <c r="AI12" s="77"/>
      <c r="AJ12" s="77"/>
      <c r="AK12" s="77"/>
      <c r="AL12" s="77"/>
      <c r="AM12" s="77"/>
      <c r="AN12" s="77"/>
    </row>
    <row r="13" spans="1:40" s="103" customFormat="1" x14ac:dyDescent="0.3">
      <c r="A13" s="104" t="s">
        <v>475</v>
      </c>
      <c r="B13" s="44" t="s">
        <v>487</v>
      </c>
      <c r="C13" s="47">
        <v>2</v>
      </c>
      <c r="D13" s="47" t="s">
        <v>96</v>
      </c>
      <c r="E13" s="41" t="s">
        <v>479</v>
      </c>
      <c r="F13" s="41" t="s">
        <v>250</v>
      </c>
      <c r="G13" s="109" t="s">
        <v>659</v>
      </c>
      <c r="H13" s="109" t="s">
        <v>495</v>
      </c>
      <c r="I13" s="41" t="s">
        <v>252</v>
      </c>
      <c r="J13" s="54" t="s">
        <v>97</v>
      </c>
      <c r="K13" s="54" t="s">
        <v>124</v>
      </c>
      <c r="L13" s="54" t="s">
        <v>99</v>
      </c>
      <c r="M13" s="54">
        <v>4</v>
      </c>
      <c r="N13" s="54" t="s">
        <v>100</v>
      </c>
      <c r="O13" s="54">
        <v>1461</v>
      </c>
      <c r="P13" s="54" t="s">
        <v>101</v>
      </c>
      <c r="Q13" s="54" t="s">
        <v>102</v>
      </c>
      <c r="R13" s="54" t="s">
        <v>125</v>
      </c>
      <c r="S13" s="54" t="s">
        <v>126</v>
      </c>
      <c r="T13" s="54" t="s">
        <v>127</v>
      </c>
      <c r="U13" s="53">
        <v>278</v>
      </c>
      <c r="V13" s="54">
        <v>1</v>
      </c>
      <c r="W13" s="54" t="s">
        <v>106</v>
      </c>
      <c r="X13" s="54">
        <v>346</v>
      </c>
      <c r="Y13" s="54">
        <v>1</v>
      </c>
      <c r="Z13" s="54" t="s">
        <v>106</v>
      </c>
      <c r="AA13" s="99" t="s">
        <v>113</v>
      </c>
      <c r="AB13" s="99" t="s">
        <v>113</v>
      </c>
      <c r="AC13" s="49" t="s">
        <v>113</v>
      </c>
      <c r="AD13" s="99" t="s">
        <v>113</v>
      </c>
      <c r="AE13" s="99" t="s">
        <v>113</v>
      </c>
      <c r="AF13" s="49" t="s">
        <v>113</v>
      </c>
      <c r="AG13" s="54" t="s">
        <v>124</v>
      </c>
      <c r="AH13" s="52">
        <v>50.6</v>
      </c>
      <c r="AI13" s="54" t="s">
        <v>128</v>
      </c>
      <c r="AJ13" s="54" t="s">
        <v>108</v>
      </c>
      <c r="AK13" s="54">
        <f>O13</f>
        <v>1461</v>
      </c>
      <c r="AL13" s="54" t="s">
        <v>129</v>
      </c>
      <c r="AM13" s="54">
        <v>1</v>
      </c>
      <c r="AN13" s="44" t="s">
        <v>110</v>
      </c>
    </row>
    <row r="14" spans="1:40" s="103" customFormat="1" x14ac:dyDescent="0.3">
      <c r="A14" s="104" t="s">
        <v>474</v>
      </c>
      <c r="B14" s="44" t="s">
        <v>488</v>
      </c>
      <c r="C14" s="47">
        <v>2</v>
      </c>
      <c r="D14" s="47" t="s">
        <v>96</v>
      </c>
      <c r="E14" s="41" t="s">
        <v>479</v>
      </c>
      <c r="F14" s="41" t="s">
        <v>250</v>
      </c>
      <c r="G14" s="109" t="s">
        <v>659</v>
      </c>
      <c r="H14" s="109" t="s">
        <v>496</v>
      </c>
      <c r="I14" s="44" t="s">
        <v>252</v>
      </c>
      <c r="J14" s="54" t="s">
        <v>97</v>
      </c>
      <c r="K14" s="54" t="s">
        <v>124</v>
      </c>
      <c r="L14" s="54" t="s">
        <v>99</v>
      </c>
      <c r="M14" s="54">
        <v>4</v>
      </c>
      <c r="N14" s="54" t="s">
        <v>100</v>
      </c>
      <c r="O14" s="54">
        <v>1461</v>
      </c>
      <c r="P14" s="54" t="s">
        <v>101</v>
      </c>
      <c r="Q14" s="54" t="s">
        <v>102</v>
      </c>
      <c r="R14" s="54" t="s">
        <v>125</v>
      </c>
      <c r="S14" s="54" t="s">
        <v>126</v>
      </c>
      <c r="T14" s="54" t="s">
        <v>127</v>
      </c>
      <c r="U14" s="53">
        <v>224</v>
      </c>
      <c r="V14" s="54">
        <v>1</v>
      </c>
      <c r="W14" s="54" t="s">
        <v>106</v>
      </c>
      <c r="X14" s="54">
        <v>208</v>
      </c>
      <c r="Y14" s="54">
        <v>1</v>
      </c>
      <c r="Z14" s="54" t="s">
        <v>106</v>
      </c>
      <c r="AA14" s="99" t="s">
        <v>113</v>
      </c>
      <c r="AB14" s="99" t="s">
        <v>113</v>
      </c>
      <c r="AC14" s="49" t="s">
        <v>113</v>
      </c>
      <c r="AD14" s="99" t="s">
        <v>113</v>
      </c>
      <c r="AE14" s="99" t="s">
        <v>113</v>
      </c>
      <c r="AF14" s="49" t="s">
        <v>113</v>
      </c>
      <c r="AG14" s="54" t="s">
        <v>124</v>
      </c>
      <c r="AH14" s="52">
        <v>61.3</v>
      </c>
      <c r="AI14" s="54" t="s">
        <v>128</v>
      </c>
      <c r="AJ14" s="54" t="s">
        <v>108</v>
      </c>
      <c r="AK14" s="54">
        <f>O14</f>
        <v>1461</v>
      </c>
      <c r="AL14" s="54" t="s">
        <v>129</v>
      </c>
      <c r="AM14" s="54">
        <v>2</v>
      </c>
      <c r="AN14" s="44" t="s">
        <v>110</v>
      </c>
    </row>
    <row r="15" spans="1:40" s="103" customFormat="1" x14ac:dyDescent="0.3">
      <c r="A15" s="104" t="s">
        <v>474</v>
      </c>
      <c r="B15" s="44" t="s">
        <v>488</v>
      </c>
      <c r="C15" s="47">
        <v>2</v>
      </c>
      <c r="D15" s="47" t="s">
        <v>96</v>
      </c>
      <c r="E15" s="41" t="s">
        <v>479</v>
      </c>
      <c r="F15" s="41" t="s">
        <v>250</v>
      </c>
      <c r="G15" s="109" t="s">
        <v>669</v>
      </c>
      <c r="H15" s="109" t="s">
        <v>496</v>
      </c>
      <c r="I15" s="44" t="s">
        <v>252</v>
      </c>
      <c r="J15" s="54" t="s">
        <v>97</v>
      </c>
      <c r="K15" s="54" t="s">
        <v>124</v>
      </c>
      <c r="L15" s="54" t="s">
        <v>99</v>
      </c>
      <c r="M15" s="54">
        <v>4</v>
      </c>
      <c r="N15" s="54" t="s">
        <v>100</v>
      </c>
      <c r="O15" s="54">
        <v>1461</v>
      </c>
      <c r="P15" s="54" t="s">
        <v>101</v>
      </c>
      <c r="Q15" s="54" t="s">
        <v>102</v>
      </c>
      <c r="R15" s="54" t="s">
        <v>125</v>
      </c>
      <c r="S15" s="54" t="s">
        <v>126</v>
      </c>
      <c r="T15" s="54" t="s">
        <v>127</v>
      </c>
      <c r="U15" s="53">
        <v>224</v>
      </c>
      <c r="V15" s="54">
        <v>1</v>
      </c>
      <c r="W15" s="54" t="s">
        <v>106</v>
      </c>
      <c r="X15" s="54">
        <v>208</v>
      </c>
      <c r="Y15" s="54">
        <v>1</v>
      </c>
      <c r="Z15" s="54" t="s">
        <v>106</v>
      </c>
      <c r="AA15" s="99" t="s">
        <v>113</v>
      </c>
      <c r="AB15" s="99" t="s">
        <v>113</v>
      </c>
      <c r="AC15" s="49" t="s">
        <v>113</v>
      </c>
      <c r="AD15" s="99" t="s">
        <v>113</v>
      </c>
      <c r="AE15" s="99" t="s">
        <v>113</v>
      </c>
      <c r="AF15" s="49" t="s">
        <v>113</v>
      </c>
      <c r="AG15" s="54" t="s">
        <v>124</v>
      </c>
      <c r="AH15" s="52">
        <v>61.3</v>
      </c>
      <c r="AI15" s="54" t="s">
        <v>128</v>
      </c>
      <c r="AJ15" s="54" t="s">
        <v>108</v>
      </c>
      <c r="AK15" s="54">
        <f>O15</f>
        <v>1461</v>
      </c>
      <c r="AL15" s="54" t="s">
        <v>129</v>
      </c>
      <c r="AM15" s="54">
        <v>2</v>
      </c>
      <c r="AN15" s="44" t="s">
        <v>110</v>
      </c>
    </row>
    <row r="16" spans="1:40" s="103" customFormat="1" x14ac:dyDescent="0.3">
      <c r="A16" s="104" t="s">
        <v>474</v>
      </c>
      <c r="B16" s="44" t="s">
        <v>489</v>
      </c>
      <c r="C16" s="47">
        <v>2</v>
      </c>
      <c r="D16" s="47" t="s">
        <v>96</v>
      </c>
      <c r="E16" s="41" t="s">
        <v>494</v>
      </c>
      <c r="F16" s="41" t="s">
        <v>250</v>
      </c>
      <c r="G16" s="41" t="s">
        <v>659</v>
      </c>
      <c r="H16" s="41" t="s">
        <v>658</v>
      </c>
      <c r="I16" s="41" t="s">
        <v>666</v>
      </c>
      <c r="J16" s="54" t="s">
        <v>97</v>
      </c>
      <c r="K16" s="54" t="s">
        <v>124</v>
      </c>
      <c r="L16" s="54" t="s">
        <v>99</v>
      </c>
      <c r="M16" s="54">
        <v>4</v>
      </c>
      <c r="N16" s="54" t="s">
        <v>100</v>
      </c>
      <c r="O16" s="54">
        <v>1461</v>
      </c>
      <c r="P16" s="54" t="s">
        <v>101</v>
      </c>
      <c r="Q16" s="54" t="s">
        <v>102</v>
      </c>
      <c r="R16" s="54" t="s">
        <v>125</v>
      </c>
      <c r="S16" s="54" t="s">
        <v>126</v>
      </c>
      <c r="T16" s="54" t="s">
        <v>131</v>
      </c>
      <c r="U16" s="53">
        <v>224</v>
      </c>
      <c r="V16" s="54">
        <v>1</v>
      </c>
      <c r="W16" s="54" t="s">
        <v>106</v>
      </c>
      <c r="X16" s="54">
        <v>208</v>
      </c>
      <c r="Y16" s="54">
        <v>1</v>
      </c>
      <c r="Z16" s="54" t="s">
        <v>106</v>
      </c>
      <c r="AA16" s="99" t="s">
        <v>113</v>
      </c>
      <c r="AB16" s="99" t="s">
        <v>113</v>
      </c>
      <c r="AC16" s="49" t="s">
        <v>113</v>
      </c>
      <c r="AD16" s="99" t="s">
        <v>113</v>
      </c>
      <c r="AE16" s="99" t="s">
        <v>113</v>
      </c>
      <c r="AF16" s="49" t="s">
        <v>113</v>
      </c>
      <c r="AG16" s="54" t="s">
        <v>124</v>
      </c>
      <c r="AH16" s="52">
        <v>57.5</v>
      </c>
      <c r="AI16" s="122" t="s">
        <v>128</v>
      </c>
      <c r="AJ16" s="54" t="s">
        <v>108</v>
      </c>
      <c r="AK16" s="54">
        <f t="shared" ref="AK16:AK21" si="0">O16</f>
        <v>1461</v>
      </c>
      <c r="AL16" s="54" t="s">
        <v>129</v>
      </c>
      <c r="AM16" s="54">
        <v>2</v>
      </c>
      <c r="AN16" s="44" t="s">
        <v>110</v>
      </c>
    </row>
    <row r="17" spans="1:40" s="103" customFormat="1" x14ac:dyDescent="0.3">
      <c r="A17" s="104" t="s">
        <v>476</v>
      </c>
      <c r="B17" s="44" t="s">
        <v>490</v>
      </c>
      <c r="C17" s="47">
        <v>2</v>
      </c>
      <c r="D17" s="47" t="s">
        <v>96</v>
      </c>
      <c r="E17" s="41" t="s">
        <v>497</v>
      </c>
      <c r="F17" s="41" t="s">
        <v>250</v>
      </c>
      <c r="G17" s="41" t="s">
        <v>665</v>
      </c>
      <c r="H17" s="41" t="s">
        <v>496</v>
      </c>
      <c r="I17" s="41" t="s">
        <v>252</v>
      </c>
      <c r="J17" s="54" t="s">
        <v>97</v>
      </c>
      <c r="K17" s="54" t="s">
        <v>124</v>
      </c>
      <c r="L17" s="54" t="s">
        <v>99</v>
      </c>
      <c r="M17" s="54">
        <v>4</v>
      </c>
      <c r="N17" s="54" t="s">
        <v>100</v>
      </c>
      <c r="O17" s="54">
        <v>1461</v>
      </c>
      <c r="P17" s="54" t="s">
        <v>101</v>
      </c>
      <c r="Q17" s="54" t="s">
        <v>102</v>
      </c>
      <c r="R17" s="54" t="s">
        <v>125</v>
      </c>
      <c r="S17" s="54" t="s">
        <v>126</v>
      </c>
      <c r="T17" s="54" t="s">
        <v>131</v>
      </c>
      <c r="U17" s="53">
        <v>178</v>
      </c>
      <c r="V17" s="54">
        <v>2</v>
      </c>
      <c r="W17" s="54" t="s">
        <v>106</v>
      </c>
      <c r="X17" s="54">
        <v>242</v>
      </c>
      <c r="Y17" s="54">
        <v>1</v>
      </c>
      <c r="Z17" s="54" t="s">
        <v>106</v>
      </c>
      <c r="AA17" s="99" t="s">
        <v>113</v>
      </c>
      <c r="AB17" s="99" t="s">
        <v>113</v>
      </c>
      <c r="AC17" s="49" t="s">
        <v>113</v>
      </c>
      <c r="AD17" s="99" t="s">
        <v>113</v>
      </c>
      <c r="AE17" s="99" t="s">
        <v>113</v>
      </c>
      <c r="AF17" s="49" t="s">
        <v>113</v>
      </c>
      <c r="AG17" s="54" t="s">
        <v>124</v>
      </c>
      <c r="AH17" s="52">
        <v>56.3</v>
      </c>
      <c r="AI17" s="122" t="s">
        <v>128</v>
      </c>
      <c r="AJ17" s="54" t="s">
        <v>211</v>
      </c>
      <c r="AK17" s="54">
        <f t="shared" ref="AK17" si="1">O17</f>
        <v>1461</v>
      </c>
      <c r="AL17" s="54" t="s">
        <v>129</v>
      </c>
      <c r="AM17" s="54">
        <v>3</v>
      </c>
      <c r="AN17" s="44" t="s">
        <v>110</v>
      </c>
    </row>
    <row r="18" spans="1:40" s="103" customFormat="1" x14ac:dyDescent="0.3">
      <c r="A18" s="104" t="s">
        <v>476</v>
      </c>
      <c r="B18" s="44" t="s">
        <v>490</v>
      </c>
      <c r="C18" s="47">
        <v>2</v>
      </c>
      <c r="D18" s="47" t="s">
        <v>96</v>
      </c>
      <c r="E18" s="41" t="s">
        <v>497</v>
      </c>
      <c r="F18" s="41" t="s">
        <v>250</v>
      </c>
      <c r="G18" s="41" t="s">
        <v>660</v>
      </c>
      <c r="H18" s="41" t="s">
        <v>496</v>
      </c>
      <c r="I18" s="41" t="s">
        <v>252</v>
      </c>
      <c r="J18" s="54" t="s">
        <v>97</v>
      </c>
      <c r="K18" s="54" t="s">
        <v>124</v>
      </c>
      <c r="L18" s="54" t="s">
        <v>99</v>
      </c>
      <c r="M18" s="54">
        <v>4</v>
      </c>
      <c r="N18" s="54" t="s">
        <v>100</v>
      </c>
      <c r="O18" s="54">
        <v>1461</v>
      </c>
      <c r="P18" s="54" t="s">
        <v>101</v>
      </c>
      <c r="Q18" s="54" t="s">
        <v>102</v>
      </c>
      <c r="R18" s="54" t="s">
        <v>125</v>
      </c>
      <c r="S18" s="54" t="s">
        <v>126</v>
      </c>
      <c r="T18" s="54" t="s">
        <v>131</v>
      </c>
      <c r="U18" s="53">
        <v>178</v>
      </c>
      <c r="V18" s="54">
        <v>2</v>
      </c>
      <c r="W18" s="54" t="s">
        <v>106</v>
      </c>
      <c r="X18" s="54">
        <v>242</v>
      </c>
      <c r="Y18" s="54">
        <v>1</v>
      </c>
      <c r="Z18" s="54" t="s">
        <v>106</v>
      </c>
      <c r="AA18" s="99" t="s">
        <v>113</v>
      </c>
      <c r="AB18" s="99" t="s">
        <v>113</v>
      </c>
      <c r="AC18" s="49" t="s">
        <v>113</v>
      </c>
      <c r="AD18" s="99" t="s">
        <v>113</v>
      </c>
      <c r="AE18" s="99" t="s">
        <v>113</v>
      </c>
      <c r="AF18" s="49" t="s">
        <v>113</v>
      </c>
      <c r="AG18" s="54" t="s">
        <v>124</v>
      </c>
      <c r="AH18" s="52">
        <v>56.3</v>
      </c>
      <c r="AI18" s="122" t="s">
        <v>128</v>
      </c>
      <c r="AJ18" s="54" t="s">
        <v>211</v>
      </c>
      <c r="AK18" s="54">
        <f t="shared" si="0"/>
        <v>1461</v>
      </c>
      <c r="AL18" s="54" t="s">
        <v>129</v>
      </c>
      <c r="AM18" s="54">
        <v>3</v>
      </c>
      <c r="AN18" s="44" t="s">
        <v>110</v>
      </c>
    </row>
    <row r="19" spans="1:40" s="103" customFormat="1" x14ac:dyDescent="0.3">
      <c r="A19" s="104" t="s">
        <v>476</v>
      </c>
      <c r="B19" s="44" t="s">
        <v>491</v>
      </c>
      <c r="C19" s="47">
        <v>2</v>
      </c>
      <c r="D19" s="47" t="s">
        <v>96</v>
      </c>
      <c r="E19" s="41" t="s">
        <v>480</v>
      </c>
      <c r="F19" s="41" t="s">
        <v>250</v>
      </c>
      <c r="G19" s="41" t="s">
        <v>660</v>
      </c>
      <c r="H19" s="41" t="s">
        <v>658</v>
      </c>
      <c r="I19" s="41" t="s">
        <v>666</v>
      </c>
      <c r="J19" s="54" t="s">
        <v>97</v>
      </c>
      <c r="K19" s="54" t="s">
        <v>124</v>
      </c>
      <c r="L19" s="54" t="s">
        <v>99</v>
      </c>
      <c r="M19" s="54">
        <v>4</v>
      </c>
      <c r="N19" s="54" t="s">
        <v>100</v>
      </c>
      <c r="O19" s="54">
        <v>1461</v>
      </c>
      <c r="P19" s="54" t="s">
        <v>101</v>
      </c>
      <c r="Q19" s="54" t="s">
        <v>102</v>
      </c>
      <c r="R19" s="54" t="s">
        <v>125</v>
      </c>
      <c r="S19" s="54" t="s">
        <v>126</v>
      </c>
      <c r="T19" s="54" t="s">
        <v>131</v>
      </c>
      <c r="U19" s="53">
        <v>178</v>
      </c>
      <c r="V19" s="54">
        <v>2</v>
      </c>
      <c r="W19" s="54" t="s">
        <v>106</v>
      </c>
      <c r="X19" s="54">
        <v>242</v>
      </c>
      <c r="Y19" s="54">
        <v>1</v>
      </c>
      <c r="Z19" s="54" t="s">
        <v>106</v>
      </c>
      <c r="AA19" s="99" t="s">
        <v>113</v>
      </c>
      <c r="AB19" s="99" t="s">
        <v>113</v>
      </c>
      <c r="AC19" s="49" t="s">
        <v>113</v>
      </c>
      <c r="AD19" s="99" t="s">
        <v>113</v>
      </c>
      <c r="AE19" s="99" t="s">
        <v>113</v>
      </c>
      <c r="AF19" s="49" t="s">
        <v>113</v>
      </c>
      <c r="AG19" s="54" t="s">
        <v>124</v>
      </c>
      <c r="AH19" s="52">
        <v>54.2</v>
      </c>
      <c r="AI19" s="44" t="s">
        <v>128</v>
      </c>
      <c r="AJ19" s="54" t="s">
        <v>211</v>
      </c>
      <c r="AK19" s="54">
        <f t="shared" si="0"/>
        <v>1461</v>
      </c>
      <c r="AL19" s="54" t="s">
        <v>129</v>
      </c>
      <c r="AM19" s="54">
        <v>3</v>
      </c>
      <c r="AN19" s="44" t="s">
        <v>110</v>
      </c>
    </row>
    <row r="20" spans="1:40" s="103" customFormat="1" x14ac:dyDescent="0.3">
      <c r="A20" s="104" t="s">
        <v>477</v>
      </c>
      <c r="B20" s="44" t="s">
        <v>492</v>
      </c>
      <c r="C20" s="47">
        <v>2</v>
      </c>
      <c r="D20" s="47" t="s">
        <v>96</v>
      </c>
      <c r="E20" s="41" t="s">
        <v>670</v>
      </c>
      <c r="F20" s="41" t="s">
        <v>250</v>
      </c>
      <c r="G20" s="41" t="s">
        <v>659</v>
      </c>
      <c r="H20" s="41" t="s">
        <v>667</v>
      </c>
      <c r="I20" s="41" t="s">
        <v>252</v>
      </c>
      <c r="J20" s="54" t="s">
        <v>97</v>
      </c>
      <c r="K20" s="54" t="s">
        <v>124</v>
      </c>
      <c r="L20" s="54" t="s">
        <v>99</v>
      </c>
      <c r="M20" s="54">
        <v>4</v>
      </c>
      <c r="N20" s="54" t="s">
        <v>100</v>
      </c>
      <c r="O20" s="54">
        <v>1461</v>
      </c>
      <c r="P20" s="54" t="s">
        <v>101</v>
      </c>
      <c r="Q20" s="54" t="s">
        <v>102</v>
      </c>
      <c r="R20" s="54" t="s">
        <v>125</v>
      </c>
      <c r="S20" s="54" t="s">
        <v>126</v>
      </c>
      <c r="T20" s="54" t="s">
        <v>131</v>
      </c>
      <c r="U20" s="53">
        <v>262</v>
      </c>
      <c r="V20" s="54">
        <v>5</v>
      </c>
      <c r="W20" s="54" t="s">
        <v>106</v>
      </c>
      <c r="X20" s="54">
        <v>213</v>
      </c>
      <c r="Y20" s="54">
        <v>4</v>
      </c>
      <c r="Z20" s="54" t="s">
        <v>106</v>
      </c>
      <c r="AA20" s="53">
        <v>207</v>
      </c>
      <c r="AB20" s="54">
        <v>1</v>
      </c>
      <c r="AC20" s="54" t="s">
        <v>106</v>
      </c>
      <c r="AD20" s="54">
        <v>174</v>
      </c>
      <c r="AE20" s="54">
        <v>1</v>
      </c>
      <c r="AF20" s="54" t="s">
        <v>106</v>
      </c>
      <c r="AG20" s="54" t="s">
        <v>124</v>
      </c>
      <c r="AH20" s="52">
        <v>57</v>
      </c>
      <c r="AI20" s="44" t="s">
        <v>138</v>
      </c>
      <c r="AJ20" s="54" t="s">
        <v>108</v>
      </c>
      <c r="AK20" s="54">
        <f t="shared" si="0"/>
        <v>1461</v>
      </c>
      <c r="AL20" s="54" t="s">
        <v>129</v>
      </c>
      <c r="AM20" s="54">
        <v>4</v>
      </c>
      <c r="AN20" s="44" t="s">
        <v>110</v>
      </c>
    </row>
    <row r="21" spans="1:40" s="103" customFormat="1" x14ac:dyDescent="0.3">
      <c r="A21" s="104" t="s">
        <v>477</v>
      </c>
      <c r="B21" s="44" t="s">
        <v>493</v>
      </c>
      <c r="C21" s="47">
        <v>2</v>
      </c>
      <c r="D21" s="47" t="s">
        <v>96</v>
      </c>
      <c r="E21" s="41" t="s">
        <v>671</v>
      </c>
      <c r="F21" s="41" t="s">
        <v>250</v>
      </c>
      <c r="G21" s="41" t="s">
        <v>659</v>
      </c>
      <c r="H21" s="41" t="s">
        <v>668</v>
      </c>
      <c r="I21" s="41" t="s">
        <v>666</v>
      </c>
      <c r="J21" s="54" t="s">
        <v>97</v>
      </c>
      <c r="K21" s="54" t="s">
        <v>124</v>
      </c>
      <c r="L21" s="54" t="s">
        <v>99</v>
      </c>
      <c r="M21" s="54">
        <v>4</v>
      </c>
      <c r="N21" s="54" t="s">
        <v>100</v>
      </c>
      <c r="O21" s="54">
        <v>1461</v>
      </c>
      <c r="P21" s="54" t="s">
        <v>101</v>
      </c>
      <c r="Q21" s="54" t="s">
        <v>102</v>
      </c>
      <c r="R21" s="54" t="s">
        <v>125</v>
      </c>
      <c r="S21" s="54" t="s">
        <v>126</v>
      </c>
      <c r="T21" s="54" t="s">
        <v>131</v>
      </c>
      <c r="U21" s="53">
        <v>262</v>
      </c>
      <c r="V21" s="54">
        <v>5</v>
      </c>
      <c r="W21" s="54" t="s">
        <v>106</v>
      </c>
      <c r="X21" s="54">
        <v>213</v>
      </c>
      <c r="Y21" s="54">
        <v>4</v>
      </c>
      <c r="Z21" s="54" t="s">
        <v>106</v>
      </c>
      <c r="AA21" s="53">
        <v>207</v>
      </c>
      <c r="AB21" s="54">
        <v>1</v>
      </c>
      <c r="AC21" s="54" t="s">
        <v>106</v>
      </c>
      <c r="AD21" s="54">
        <v>174</v>
      </c>
      <c r="AE21" s="54">
        <v>1</v>
      </c>
      <c r="AF21" s="54" t="s">
        <v>106</v>
      </c>
      <c r="AG21" s="54" t="s">
        <v>124</v>
      </c>
      <c r="AH21" s="52">
        <v>56.5</v>
      </c>
      <c r="AI21" s="44" t="s">
        <v>138</v>
      </c>
      <c r="AJ21" s="54" t="s">
        <v>108</v>
      </c>
      <c r="AK21" s="54">
        <f t="shared" si="0"/>
        <v>1461</v>
      </c>
      <c r="AL21" s="54" t="s">
        <v>129</v>
      </c>
      <c r="AM21" s="54">
        <v>4</v>
      </c>
      <c r="AN21" s="44" t="s">
        <v>110</v>
      </c>
    </row>
    <row r="28" spans="1:40" x14ac:dyDescent="0.3">
      <c r="D28" s="93"/>
    </row>
    <row r="29" spans="1:40" x14ac:dyDescent="0.3">
      <c r="D29" s="90"/>
    </row>
    <row r="30" spans="1:40" x14ac:dyDescent="0.3">
      <c r="D30" s="90"/>
    </row>
    <row r="31" spans="1:40" x14ac:dyDescent="0.3">
      <c r="D31" s="93"/>
    </row>
  </sheetData>
  <autoFilter ref="A12:A21" xr:uid="{00000000-0009-0000-0000-000008000000}"/>
  <mergeCells count="16">
    <mergeCell ref="AG7:AM7"/>
    <mergeCell ref="A8:A11"/>
    <mergeCell ref="B8:B11"/>
    <mergeCell ref="C8:C11"/>
    <mergeCell ref="D8:D11"/>
    <mergeCell ref="E8:E11"/>
    <mergeCell ref="AA8:AF8"/>
    <mergeCell ref="E2:I3"/>
    <mergeCell ref="B7:I7"/>
    <mergeCell ref="J7:T7"/>
    <mergeCell ref="U7:AF7"/>
    <mergeCell ref="F8:F11"/>
    <mergeCell ref="G8:G11"/>
    <mergeCell ref="H8:H11"/>
    <mergeCell ref="I8:I11"/>
    <mergeCell ref="U8:Z8"/>
  </mergeCells>
  <pageMargins left="0.22" right="0.2" top="0.85" bottom="0.74803149606299213" header="0.31496062992125984" footer="0.31496062992125984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46</vt:i4>
      </vt:variant>
      <vt:variant>
        <vt:lpstr>Plages nommées</vt:lpstr>
      </vt:variant>
      <vt:variant>
        <vt:i4>46</vt:i4>
      </vt:variant>
    </vt:vector>
  </HeadingPairs>
  <TitlesOfParts>
    <vt:vector size="92" baseType="lpstr">
      <vt:lpstr>header</vt:lpstr>
      <vt:lpstr>2-VF1-D1</vt:lpstr>
      <vt:lpstr>2-VF1-D2</vt:lpstr>
      <vt:lpstr>2-VF1-D3</vt:lpstr>
      <vt:lpstr>2-VF1-D4</vt:lpstr>
      <vt:lpstr>2-VF1-D5</vt:lpstr>
      <vt:lpstr>2-VF1-D6</vt:lpstr>
      <vt:lpstr>2-VF1-D7</vt:lpstr>
      <vt:lpstr>2-VF1-D8</vt:lpstr>
      <vt:lpstr>2-VF1-D9</vt:lpstr>
      <vt:lpstr>2-VF1-D11</vt:lpstr>
      <vt:lpstr>2-VF1-D12</vt:lpstr>
      <vt:lpstr>9-VF1-D14</vt:lpstr>
      <vt:lpstr>2-VF1-D15</vt:lpstr>
      <vt:lpstr>9-VF1-D16</vt:lpstr>
      <vt:lpstr>9-VF1-D17</vt:lpstr>
      <vt:lpstr>9-VF1-D18</vt:lpstr>
      <vt:lpstr>2-VF1-E1</vt:lpstr>
      <vt:lpstr>2-VF1-E2</vt:lpstr>
      <vt:lpstr>2-VF1-E3</vt:lpstr>
      <vt:lpstr>2-VF1-E4</vt:lpstr>
      <vt:lpstr>2-VF1-E5</vt:lpstr>
      <vt:lpstr>2-VF1-E6</vt:lpstr>
      <vt:lpstr>2-VF1-E7</vt:lpstr>
      <vt:lpstr>2-VF1-E8</vt:lpstr>
      <vt:lpstr>2-VF1-E9</vt:lpstr>
      <vt:lpstr>2-VF1-E10</vt:lpstr>
      <vt:lpstr>2-VF1-E11</vt:lpstr>
      <vt:lpstr>2-VF1-E12</vt:lpstr>
      <vt:lpstr>2-VF1-E13</vt:lpstr>
      <vt:lpstr>2-VF1-E14</vt:lpstr>
      <vt:lpstr>2-VF1-E15</vt:lpstr>
      <vt:lpstr>2-VF1-E16</vt:lpstr>
      <vt:lpstr>9-VF1-E17</vt:lpstr>
      <vt:lpstr>2-VF1-E18</vt:lpstr>
      <vt:lpstr>2-UU1-D1</vt:lpstr>
      <vt:lpstr>2-UU1-D2</vt:lpstr>
      <vt:lpstr>2-UU1-D3</vt:lpstr>
      <vt:lpstr>2-UU1-E1</vt:lpstr>
      <vt:lpstr>2-UU1-E2</vt:lpstr>
      <vt:lpstr>2-UU1-E3</vt:lpstr>
      <vt:lpstr>2-UU1-E4</vt:lpstr>
      <vt:lpstr>2-UU1-E6</vt:lpstr>
      <vt:lpstr>9-UU1-E7</vt:lpstr>
      <vt:lpstr>2-VFA-E1</vt:lpstr>
      <vt:lpstr>2-VFA-E2</vt:lpstr>
      <vt:lpstr>'2-UU1-D1'!Zone_d_impression</vt:lpstr>
      <vt:lpstr>'2-UU1-D2'!Zone_d_impression</vt:lpstr>
      <vt:lpstr>'2-UU1-D3'!Zone_d_impression</vt:lpstr>
      <vt:lpstr>'2-UU1-E1'!Zone_d_impression</vt:lpstr>
      <vt:lpstr>'2-UU1-E2'!Zone_d_impression</vt:lpstr>
      <vt:lpstr>'2-UU1-E3'!Zone_d_impression</vt:lpstr>
      <vt:lpstr>'2-UU1-E4'!Zone_d_impression</vt:lpstr>
      <vt:lpstr>'2-UU1-E6'!Zone_d_impression</vt:lpstr>
      <vt:lpstr>'2-VF1-D1'!Zone_d_impression</vt:lpstr>
      <vt:lpstr>'2-VF1-D11'!Zone_d_impression</vt:lpstr>
      <vt:lpstr>'2-VF1-D12'!Zone_d_impression</vt:lpstr>
      <vt:lpstr>'2-VF1-D15'!Zone_d_impression</vt:lpstr>
      <vt:lpstr>'2-VF1-D2'!Zone_d_impression</vt:lpstr>
      <vt:lpstr>'2-VF1-D3'!Zone_d_impression</vt:lpstr>
      <vt:lpstr>'2-VF1-D4'!Zone_d_impression</vt:lpstr>
      <vt:lpstr>'2-VF1-D5'!Zone_d_impression</vt:lpstr>
      <vt:lpstr>'2-VF1-D6'!Zone_d_impression</vt:lpstr>
      <vt:lpstr>'2-VF1-D7'!Zone_d_impression</vt:lpstr>
      <vt:lpstr>'2-VF1-D8'!Zone_d_impression</vt:lpstr>
      <vt:lpstr>'2-VF1-D9'!Zone_d_impression</vt:lpstr>
      <vt:lpstr>'2-VF1-E1'!Zone_d_impression</vt:lpstr>
      <vt:lpstr>'2-VF1-E10'!Zone_d_impression</vt:lpstr>
      <vt:lpstr>'2-VF1-E11'!Zone_d_impression</vt:lpstr>
      <vt:lpstr>'2-VF1-E12'!Zone_d_impression</vt:lpstr>
      <vt:lpstr>'2-VF1-E13'!Zone_d_impression</vt:lpstr>
      <vt:lpstr>'2-VF1-E14'!Zone_d_impression</vt:lpstr>
      <vt:lpstr>'2-VF1-E15'!Zone_d_impression</vt:lpstr>
      <vt:lpstr>'2-VF1-E16'!Zone_d_impression</vt:lpstr>
      <vt:lpstr>'2-VF1-E18'!Zone_d_impression</vt:lpstr>
      <vt:lpstr>'2-VF1-E2'!Zone_d_impression</vt:lpstr>
      <vt:lpstr>'2-VF1-E3'!Zone_d_impression</vt:lpstr>
      <vt:lpstr>'2-VF1-E4'!Zone_d_impression</vt:lpstr>
      <vt:lpstr>'2-VF1-E5'!Zone_d_impression</vt:lpstr>
      <vt:lpstr>'2-VF1-E6'!Zone_d_impression</vt:lpstr>
      <vt:lpstr>'2-VF1-E7'!Zone_d_impression</vt:lpstr>
      <vt:lpstr>'2-VF1-E8'!Zone_d_impression</vt:lpstr>
      <vt:lpstr>'2-VF1-E9'!Zone_d_impression</vt:lpstr>
      <vt:lpstr>'2-VFA-E1'!Zone_d_impression</vt:lpstr>
      <vt:lpstr>'2-VFA-E2'!Zone_d_impression</vt:lpstr>
      <vt:lpstr>'9-UU1-E7'!Zone_d_impression</vt:lpstr>
      <vt:lpstr>'9-VF1-D14'!Zone_d_impression</vt:lpstr>
      <vt:lpstr>'9-VF1-D16'!Zone_d_impression</vt:lpstr>
      <vt:lpstr>'9-VF1-D17'!Zone_d_impression</vt:lpstr>
      <vt:lpstr>'9-VF1-D18'!Zone_d_impression</vt:lpstr>
      <vt:lpstr>'9-VF1-E17'!Zone_d_impression</vt:lpstr>
      <vt:lpstr>header!Zone_d_impression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2019-03-26T14:46:50Z</dcterms:created>
  <dcterms:modified xsi:type="dcterms:W3CDTF">2019-03-26T14:47:15Z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eeb3e6-85f8-4106-953e-4f1eacb9bdc3_Enabled">
    <vt:lpwstr>True</vt:lpwstr>
  </property>
  <property fmtid="{D5CDD505-2E9C-101B-9397-08002B2CF9AE}" pid="3" name="MSIP_Label_a5eeb3e6-85f8-4106-953e-4f1eacb9bdc3_SiteId">
    <vt:lpwstr>d6b0bbee-7cd9-4d60-bce6-4a67b543e2ae</vt:lpwstr>
  </property>
  <property fmtid="{D5CDD505-2E9C-101B-9397-08002B2CF9AE}" pid="4" name="MSIP_Label_a5eeb3e6-85f8-4106-953e-4f1eacb9bdc3_Owner">
    <vt:lpwstr>florent.le-cam@renault.com</vt:lpwstr>
  </property>
  <property fmtid="{D5CDD505-2E9C-101B-9397-08002B2CF9AE}" pid="5" name="MSIP_Label_a5eeb3e6-85f8-4106-953e-4f1eacb9bdc3_SetDate">
    <vt:lpwstr>2019-03-26T14:47:11.5417749Z</vt:lpwstr>
  </property>
  <property fmtid="{D5CDD505-2E9C-101B-9397-08002B2CF9AE}" pid="6" name="MSIP_Label_a5eeb3e6-85f8-4106-953e-4f1eacb9bdc3_Name">
    <vt:lpwstr>Confidential C</vt:lpwstr>
  </property>
  <property fmtid="{D5CDD505-2E9C-101B-9397-08002B2CF9AE}" pid="7" name="MSIP_Label_a5eeb3e6-85f8-4106-953e-4f1eacb9bdc3_Application">
    <vt:lpwstr>Microsoft Azure Information Protection</vt:lpwstr>
  </property>
  <property fmtid="{D5CDD505-2E9C-101B-9397-08002B2CF9AE}" pid="8" name="MSIP_Label_a5eeb3e6-85f8-4106-953e-4f1eacb9bdc3_Extended_MSFT_Method">
    <vt:lpwstr>Automatic</vt:lpwstr>
  </property>
  <property fmtid="{D5CDD505-2E9C-101B-9397-08002B2CF9AE}" pid="9" name="MSIP_Label_fd1c0902-ed92-4fed-896d-2e7725de02d4_Enabled">
    <vt:lpwstr>True</vt:lpwstr>
  </property>
  <property fmtid="{D5CDD505-2E9C-101B-9397-08002B2CF9AE}" pid="10" name="MSIP_Label_fd1c0902-ed92-4fed-896d-2e7725de02d4_SiteId">
    <vt:lpwstr>d6b0bbee-7cd9-4d60-bce6-4a67b543e2ae</vt:lpwstr>
  </property>
  <property fmtid="{D5CDD505-2E9C-101B-9397-08002B2CF9AE}" pid="11" name="MSIP_Label_fd1c0902-ed92-4fed-896d-2e7725de02d4_Owner">
    <vt:lpwstr>florent.le-cam@renault.com</vt:lpwstr>
  </property>
  <property fmtid="{D5CDD505-2E9C-101B-9397-08002B2CF9AE}" pid="12" name="MSIP_Label_fd1c0902-ed92-4fed-896d-2e7725de02d4_SetDate">
    <vt:lpwstr>2019-03-26T14:47:11.5417749Z</vt:lpwstr>
  </property>
  <property fmtid="{D5CDD505-2E9C-101B-9397-08002B2CF9AE}" pid="13" name="MSIP_Label_fd1c0902-ed92-4fed-896d-2e7725de02d4_Name">
    <vt:lpwstr>Accessible to everybody</vt:lpwstr>
  </property>
  <property fmtid="{D5CDD505-2E9C-101B-9397-08002B2CF9AE}" pid="14" name="MSIP_Label_fd1c0902-ed92-4fed-896d-2e7725de02d4_Application">
    <vt:lpwstr>Microsoft Azure Information Protection</vt:lpwstr>
  </property>
  <property fmtid="{D5CDD505-2E9C-101B-9397-08002B2CF9AE}" pid="15" name="MSIP_Label_fd1c0902-ed92-4fed-896d-2e7725de02d4_Parent">
    <vt:lpwstr>a5eeb3e6-85f8-4106-953e-4f1eacb9bdc3</vt:lpwstr>
  </property>
  <property fmtid="{D5CDD505-2E9C-101B-9397-08002B2CF9AE}" pid="16" name="MSIP_Label_fd1c0902-ed92-4fed-896d-2e7725de02d4_Extended_MSFT_Method">
    <vt:lpwstr>Automatic</vt:lpwstr>
  </property>
  <property fmtid="{D5CDD505-2E9C-101B-9397-08002B2CF9AE}" pid="17" name="Sensitivity">
    <vt:lpwstr>Confidential C Accessible to everybody</vt:lpwstr>
  </property>
</Properties>
</file>